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ogis\OneDrive\Escritorio\CONTABILIDAD LORENA\CONTABILIDAD\AÑO 2023\DICIEMBRE\NOMINAS\COMISIONES DE NOVIEMBRE\"/>
    </mc:Choice>
  </mc:AlternateContent>
  <xr:revisionPtr revIDLastSave="0" documentId="13_ncr:1_{4A2FEB61-9905-4C56-AF0B-1E56450C233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XIME ENE 23" sheetId="1" r:id="rId1"/>
    <sheet name="XIME FEB 23" sheetId="2" r:id="rId2"/>
    <sheet name="XIME MAR 23" sheetId="3" r:id="rId3"/>
    <sheet name="XIME ABR 23" sheetId="4" r:id="rId4"/>
    <sheet name="XIME MAY 23 " sheetId="5" r:id="rId5"/>
    <sheet name="XIME JUN 23" sheetId="8" r:id="rId6"/>
    <sheet name="XIME JUL 23" sheetId="9" r:id="rId7"/>
    <sheet name="XIME AGOS 23" sheetId="10" r:id="rId8"/>
    <sheet name="XIME SEP 23" sheetId="11" r:id="rId9"/>
    <sheet name="XIME OCT 23" sheetId="12" r:id="rId10"/>
    <sheet name="XIME NOV 23" sheetId="13" r:id="rId11"/>
    <sheet name="PENDIENTE POR COMISION " sheetId="6" r:id="rId12"/>
    <sheet name="COMISONES PROMEDIO" sheetId="7" r:id="rId13"/>
  </sheets>
  <definedNames>
    <definedName name="_xlnm._FilterDatabase" localSheetId="11" hidden="1">'PENDIENTE POR COMISION '!$A$14:$V$14</definedName>
    <definedName name="_xlnm._FilterDatabase" localSheetId="3" hidden="1">'XIME ABR 23'!$A$1:$H$1</definedName>
    <definedName name="_xlnm._FilterDatabase" localSheetId="7" hidden="1">'XIME AGOS 23'!$A$1:$W$1</definedName>
    <definedName name="_xlnm._FilterDatabase" localSheetId="1" hidden="1">'XIME FEB 23'!$A$1:$W$1</definedName>
    <definedName name="_xlnm._FilterDatabase" localSheetId="6" hidden="1">'XIME JUL 23'!$A$1:$S$1</definedName>
    <definedName name="_xlnm._FilterDatabase" localSheetId="2" hidden="1">'XIME MAR 23'!$A$1:$V$1</definedName>
    <definedName name="_xlnm._FilterDatabase" localSheetId="4" hidden="1">'XIME MAY 23 '!$A$1:$X$1</definedName>
    <definedName name="_xlnm._FilterDatabase" localSheetId="9" hidden="1">'XIME OCT 23'!$A$1:$V$1</definedName>
    <definedName name="_xlnm._FilterDatabase" localSheetId="8" hidden="1">'XIME SEP 23'!$A$1:$W$66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" i="13" l="1"/>
  <c r="S54" i="13"/>
  <c r="X49" i="6"/>
  <c r="S53" i="13"/>
  <c r="B2" i="7"/>
  <c r="S52" i="13"/>
  <c r="P47" i="6"/>
  <c r="X47" i="6"/>
  <c r="X35" i="6"/>
  <c r="U48" i="13"/>
  <c r="O47" i="6"/>
  <c r="O34" i="6"/>
  <c r="Q48" i="13"/>
  <c r="O55" i="12"/>
  <c r="Q60" i="12" s="1"/>
  <c r="S51" i="13" l="1"/>
  <c r="B3" i="7"/>
  <c r="B4" i="7"/>
  <c r="Q59" i="12"/>
  <c r="S55" i="12"/>
  <c r="R66" i="11"/>
  <c r="P70" i="11"/>
  <c r="N66" i="11"/>
  <c r="O22" i="6"/>
  <c r="Q64" i="10" s="1"/>
  <c r="Q65" i="10" s="1"/>
  <c r="U64" i="10"/>
  <c r="U12" i="10"/>
  <c r="O16" i="6"/>
  <c r="Q63" i="10"/>
  <c r="S68" i="10" s="1"/>
  <c r="O9" i="6"/>
  <c r="R70" i="9"/>
  <c r="T6" i="6"/>
  <c r="O5" i="6"/>
  <c r="P71" i="11" l="1"/>
  <c r="P72" i="11" s="1"/>
  <c r="P75" i="9"/>
  <c r="N70" i="9"/>
  <c r="L77" i="8"/>
  <c r="T10" i="6"/>
  <c r="N80" i="8" l="1"/>
  <c r="O77" i="8" l="1"/>
  <c r="K77" i="8" l="1"/>
  <c r="K76" i="8"/>
  <c r="P9" i="6"/>
  <c r="K78" i="8" s="1"/>
  <c r="Y68" i="5"/>
  <c r="W72" i="5"/>
  <c r="T66" i="5"/>
  <c r="Q51" i="4"/>
  <c r="S47" i="4"/>
  <c r="O46" i="4"/>
  <c r="R60" i="3"/>
  <c r="T57" i="3"/>
  <c r="P57" i="3"/>
  <c r="R61" i="3" s="1"/>
  <c r="R62" i="3" s="1"/>
  <c r="W49" i="2"/>
  <c r="W48" i="2"/>
  <c r="T40" i="2"/>
  <c r="W44" i="2" s="1"/>
  <c r="W45" i="2" s="1"/>
  <c r="X36" i="2"/>
  <c r="X30" i="2"/>
  <c r="X41" i="2" s="1"/>
  <c r="X22" i="2"/>
  <c r="X11" i="2"/>
  <c r="X10" i="2"/>
  <c r="X2" i="2"/>
  <c r="S43" i="1"/>
  <c r="P36" i="1"/>
  <c r="S40" i="1" s="1"/>
  <c r="L78" i="8" l="1"/>
  <c r="L79" i="8" s="1"/>
  <c r="D6" i="7" s="1"/>
  <c r="K79" i="8"/>
  <c r="E6" i="7"/>
  <c r="D7" i="7"/>
  <c r="E7" i="7" l="1"/>
  <c r="B12" i="7" s="1"/>
  <c r="Q65" i="12" l="1"/>
  <c r="S73" i="10"/>
  <c r="P76" i="11"/>
  <c r="N84" i="8"/>
  <c r="P79" i="9"/>
  <c r="W76" i="5"/>
  <c r="R66" i="3"/>
  <c r="Q55" i="4"/>
</calcChain>
</file>

<file path=xl/sharedStrings.xml><?xml version="1.0" encoding="utf-8"?>
<sst xmlns="http://schemas.openxmlformats.org/spreadsheetml/2006/main" count="7292" uniqueCount="1446">
  <si>
    <t>Ref</t>
  </si>
  <si>
    <t>Ref cliente</t>
  </si>
  <si>
    <t>Estado</t>
  </si>
  <si>
    <t>Tercero</t>
  </si>
  <si>
    <t>Asesor</t>
  </si>
  <si>
    <t>Contacto</t>
  </si>
  <si>
    <t>Municipio tercero</t>
  </si>
  <si>
    <t>Condiciones</t>
  </si>
  <si>
    <t>Forma de pago</t>
  </si>
  <si>
    <t>Entrega</t>
  </si>
  <si>
    <t>Origen</t>
  </si>
  <si>
    <t>Área</t>
  </si>
  <si>
    <t>Creado</t>
  </si>
  <si>
    <t>Validado</t>
  </si>
  <si>
    <t>Creador</t>
  </si>
  <si>
    <t>Subtotal comisión</t>
  </si>
  <si>
    <t>Subtotal</t>
  </si>
  <si>
    <t>Iva</t>
  </si>
  <si>
    <t>Total</t>
  </si>
  <si>
    <t>Facturado</t>
  </si>
  <si>
    <t>Pedido-23.01.30-8176</t>
  </si>
  <si>
    <t>JHON JAIRO AMAYA BURGOS</t>
  </si>
  <si>
    <t>Ximena</t>
  </si>
  <si>
    <t>VILLAVICENCIO (MET)</t>
  </si>
  <si>
    <t>Anticipo 100%</t>
  </si>
  <si>
    <t>Pago en línea</t>
  </si>
  <si>
    <t>Envío Contraentrega</t>
  </si>
  <si>
    <t>Cliente recurrente</t>
  </si>
  <si>
    <t>Mublex</t>
  </si>
  <si>
    <t>Si</t>
  </si>
  <si>
    <t>Pedido-23.01.25-8148</t>
  </si>
  <si>
    <t>BIOANDINA BIOTECNOLOGIA S.A.S</t>
  </si>
  <si>
    <t>Transferencia bancaria</t>
  </si>
  <si>
    <t>WhatsApp</t>
  </si>
  <si>
    <t>Pedido-23.01.25-8149</t>
  </si>
  <si>
    <t>SERVICIOS INTERNACIONALES DE PUBLICIDAD S.A.S.</t>
  </si>
  <si>
    <t>CALI (VAL)</t>
  </si>
  <si>
    <t>Pedido-23.01.24-8144</t>
  </si>
  <si>
    <t>C.S. IMPRESOS S.A.S.</t>
  </si>
  <si>
    <t>BARRANQUILLA (ATL)</t>
  </si>
  <si>
    <t>Pedido-23.01.24-8141</t>
  </si>
  <si>
    <t>STEFFANY RODRIGUEZ ALVARADO</t>
  </si>
  <si>
    <t>BOGOTÁ (BOG)</t>
  </si>
  <si>
    <t>Pedido-23.01.24-8137</t>
  </si>
  <si>
    <t>Pedido-23.01.23-8129</t>
  </si>
  <si>
    <t>JUAN DIEGO SILVA SOTELO</t>
  </si>
  <si>
    <t>SOACHA (CUN)</t>
  </si>
  <si>
    <t>Tienda Online</t>
  </si>
  <si>
    <t>Pedido-23.01.23-8123</t>
  </si>
  <si>
    <t>VIP ÓPTICA Y FARMACIA S.A.S.</t>
  </si>
  <si>
    <t>Pedido-23.01.23-8122</t>
  </si>
  <si>
    <t>CAROLINA HERRERA FUENTES</t>
  </si>
  <si>
    <t>Pedido-23.01.23-8120</t>
  </si>
  <si>
    <t>FEDERICO VERGARA GIRALDO</t>
  </si>
  <si>
    <t>Recoge en oficina</t>
  </si>
  <si>
    <t>Johana</t>
  </si>
  <si>
    <t>Pedido-23.01.21-8116</t>
  </si>
  <si>
    <t>LENIN RUIZ PUENTES</t>
  </si>
  <si>
    <t>Pedido-23.01.21-8115</t>
  </si>
  <si>
    <t>MAURICIO ANDRES ROPAIN ROSENOW</t>
  </si>
  <si>
    <t>Datafono</t>
  </si>
  <si>
    <t>Sala exhibición</t>
  </si>
  <si>
    <t>Pedido-23.01.21-8111</t>
  </si>
  <si>
    <t>IMPADOC S.A.</t>
  </si>
  <si>
    <t>SIBATE (CUN)</t>
  </si>
  <si>
    <t>Pedido-23.01.20-8108</t>
  </si>
  <si>
    <t>LUCERO ALVAREZ REYES</t>
  </si>
  <si>
    <t>SOGAMOSO (BOY)</t>
  </si>
  <si>
    <t>Pedido-23.01.20-8105</t>
  </si>
  <si>
    <t>JULIA INES FONSECA ROA</t>
  </si>
  <si>
    <t>Pedido-23.01.20-8103</t>
  </si>
  <si>
    <t>JORGE ENRIQUE LEISECA EMBUS</t>
  </si>
  <si>
    <t>Efectivo Oficina</t>
  </si>
  <si>
    <t>Pedido-23.01.20-8101</t>
  </si>
  <si>
    <t>GERLEY ANDRES CARMONA CHAMORRO</t>
  </si>
  <si>
    <t>Pedido-23.01.19-8094</t>
  </si>
  <si>
    <t>INGENIO MEKANICO SAS</t>
  </si>
  <si>
    <t>Pedido-23.01.18-8089</t>
  </si>
  <si>
    <t>ZULEIMA NAVARRO DIAZ</t>
  </si>
  <si>
    <t>MAICAO (GUJ)</t>
  </si>
  <si>
    <t>Pedido-23.01.18-8086</t>
  </si>
  <si>
    <t>GRUPO ZAMBRANO S.A.S</t>
  </si>
  <si>
    <t>Entrega Escom</t>
  </si>
  <si>
    <t>Pedido-23.01.17-8084</t>
  </si>
  <si>
    <t>NATALIA VARGAS NAVIA</t>
  </si>
  <si>
    <t>Pedido-23.01.17-8082</t>
  </si>
  <si>
    <t>LORENA PEREZ</t>
  </si>
  <si>
    <t>Pedido-23.01.17-8081</t>
  </si>
  <si>
    <t>DANIEL SANTIAGO FORERO AREVALO</t>
  </si>
  <si>
    <t>Pedido-23.01.17-8079</t>
  </si>
  <si>
    <t>CESAR AUGUSTO NIEVES MONTAÑO</t>
  </si>
  <si>
    <t>VALLEDUPAR (CES)</t>
  </si>
  <si>
    <t>Pedido-23.01.16-8077</t>
  </si>
  <si>
    <t>KLEVER RUIZ MENDOZA</t>
  </si>
  <si>
    <t>Pedido-23.01.13-8061</t>
  </si>
  <si>
    <t>HECTOR ENRIQUE BARRAGAN RAMIREZ</t>
  </si>
  <si>
    <t>Pedido-23.01.13-8059</t>
  </si>
  <si>
    <t>DANIEL ERNESTO GUAQUETA ECHEONA</t>
  </si>
  <si>
    <t>Pedido-23.01.13-8057</t>
  </si>
  <si>
    <t>WIDEX COLOMBIA S.A.S</t>
  </si>
  <si>
    <t>Pedido-23.01.13-8055</t>
  </si>
  <si>
    <t>DEOBRA DESARROLLO DE OBRAS ARQUITECTONICAS E INGENIERIAS CIA.LTDA.</t>
  </si>
  <si>
    <t>Pedido-23.01.11-8049</t>
  </si>
  <si>
    <t>EL ZARZAL S.A.</t>
  </si>
  <si>
    <t>MEDELLÍN (ANT)</t>
  </si>
  <si>
    <t>Pedido-23.01.11-8044</t>
  </si>
  <si>
    <t>SANTIAGO MORALES MORALES</t>
  </si>
  <si>
    <t>CALDAS (ANT)</t>
  </si>
  <si>
    <t>Pedido-23.01.11-8042</t>
  </si>
  <si>
    <t>GUSTAVO ENRIQUE FAJARDO ORTIZ</t>
  </si>
  <si>
    <t>Pedido-23.01.10-8039</t>
  </si>
  <si>
    <t>DAVID ORLANDO ZAMORA RAMIREZ</t>
  </si>
  <si>
    <t>Pedido-23.01.05-8033</t>
  </si>
  <si>
    <t>HERNAN JAVIER GOMEZ SOTO</t>
  </si>
  <si>
    <t>BUCARAMANGA (SAN)</t>
  </si>
  <si>
    <t>AUMENTO BASE 23,340,001 AÑO 2023</t>
  </si>
  <si>
    <t xml:space="preserve">BASE </t>
  </si>
  <si>
    <t xml:space="preserve">VENTAS TOTALES </t>
  </si>
  <si>
    <t>VENTAS ENTREGADAS, FACTURAS Y PAGADAS</t>
  </si>
  <si>
    <t>BASE BANCO Ó EFECTIVO VENTAS 2,5%</t>
  </si>
  <si>
    <t xml:space="preserve">TOTAL MESES PASADOS PENDIENTES </t>
  </si>
  <si>
    <t xml:space="preserve">TOTAL A PAGAR </t>
  </si>
  <si>
    <t>Municipio contacto</t>
  </si>
  <si>
    <t>Dirección contacto</t>
  </si>
  <si>
    <t>Teléfono contacto</t>
  </si>
  <si>
    <t xml:space="preserve">Comision </t>
  </si>
  <si>
    <t>Pedido-23.02.28-8394</t>
  </si>
  <si>
    <t>GIMNASIO CONTEMPORANEO SAS</t>
  </si>
  <si>
    <t>ARMENIA (QUI)</t>
  </si>
  <si>
    <t>Cra 6 #52N-04</t>
  </si>
  <si>
    <t>50/50</t>
  </si>
  <si>
    <t>Pedido-23.02.28-8388</t>
  </si>
  <si>
    <t>JAVIER HERNANDO JIMENEZ MIGUEZ</t>
  </si>
  <si>
    <t>TUNJA (BOY)</t>
  </si>
  <si>
    <t>Calle 26 No 2-36 Barrio el dorado, dos casas de la placita campesina</t>
  </si>
  <si>
    <t>Pedido-23.02.23-8369</t>
  </si>
  <si>
    <t>JUAN SEBASTIAN GIRALDO FLOREZ</t>
  </si>
  <si>
    <t>Calle 1 # 56-70 casa 14</t>
  </si>
  <si>
    <t>Pedido-23.02.23-8366</t>
  </si>
  <si>
    <t>JORGE SIATAMA</t>
  </si>
  <si>
    <t>Pedido-23.02.23-8363</t>
  </si>
  <si>
    <t>INVERSIONES DIAZAR S.A.S.</t>
  </si>
  <si>
    <t>Pedido-23.02.23-8362</t>
  </si>
  <si>
    <t>MOBILIARIO COMERCIAL SAS</t>
  </si>
  <si>
    <t>CARTAGENA (BOL)</t>
  </si>
  <si>
    <t>Av pedro de heredia sectos toril # 22-258</t>
  </si>
  <si>
    <t>Pedido-23.02.23-8361</t>
  </si>
  <si>
    <t>SOLUCIONES PLASTICAS CARIBE S.A.S</t>
  </si>
  <si>
    <t>Mamonal km 6 Parquiamerica Mz f lote 1ª</t>
  </si>
  <si>
    <t>Correo</t>
  </si>
  <si>
    <t>Pedido-23.02.22-8354</t>
  </si>
  <si>
    <t>MOBILIARIO METÁLICO SAS</t>
  </si>
  <si>
    <t>A la recepción</t>
  </si>
  <si>
    <t>Global</t>
  </si>
  <si>
    <t>Pedido-23.02.22-8350</t>
  </si>
  <si>
    <t>JOHANA PEREZ ZULUAGA</t>
  </si>
  <si>
    <t>Carrera 48 # 123-15 torre 1 Apartamento 406</t>
  </si>
  <si>
    <t>Pedido-23.02.21-8347</t>
  </si>
  <si>
    <t>CAT MEDICAL CARE SAS</t>
  </si>
  <si>
    <t>calle 102#45-27 o carrera 45A #101B 28 (Casa esquinera)</t>
  </si>
  <si>
    <t>Pedido-23.02.20-8336</t>
  </si>
  <si>
    <t>COMPAÑIA DE INGENIEROS DE SISTEMAS ASOCIADOS COINSA S.A.S.</t>
  </si>
  <si>
    <t>Autopista Norte #100-12 cuarto piso,</t>
  </si>
  <si>
    <t>Pedido-23.02.20-8334</t>
  </si>
  <si>
    <t>GREENFELL LOZANO OSORIO</t>
  </si>
  <si>
    <t>LA PLATA (HUI)</t>
  </si>
  <si>
    <t>carrera 4 4-71</t>
  </si>
  <si>
    <t>Teléfono</t>
  </si>
  <si>
    <t>Pedido-23.02.20-8330</t>
  </si>
  <si>
    <t>EASY PACKAGE EXPRESS SAS</t>
  </si>
  <si>
    <t>Diag 28 # 29 - 27 Torre 22 apto 203 Torre 22 apto 203 conjunto girasol</t>
  </si>
  <si>
    <t>Pedido-23.02.18-8328</t>
  </si>
  <si>
    <t>ZEGEN SUMINISTROS MÉDICOS SAS</t>
  </si>
  <si>
    <t>CALLE 173 45 96 VILLA DEL PRADO</t>
  </si>
  <si>
    <t>Pedido-23.02.18-8327</t>
  </si>
  <si>
    <t>RAFAEL CUBILLOS LOPEZ</t>
  </si>
  <si>
    <t>Pedido-23.02.17-8324</t>
  </si>
  <si>
    <t>RODRIGO JAVIER AVILA REYES</t>
  </si>
  <si>
    <t>Calle 55 # 37a-55 Ap 202</t>
  </si>
  <si>
    <t>Pedido-23.02.16-8316</t>
  </si>
  <si>
    <t>MESOESTETIC COLOMBIA EMPRESA UNIPERSONAL QUE PODRA DENOMINARSE SIMPLEMENTE MESOESTETIC EU</t>
  </si>
  <si>
    <t>CRA 74 # 80-109</t>
  </si>
  <si>
    <t>Pedido-23.02.16-8313</t>
  </si>
  <si>
    <t>JOSE ARNOLDO PEÑA GARCIA</t>
  </si>
  <si>
    <t>YOPAL (CAS)</t>
  </si>
  <si>
    <t>Pedido-23.02.16-8312</t>
  </si>
  <si>
    <t>DISTRIBUIDORA DE MUEBLES ELECTRODOMESTICOS Y SERVICIOS S.A.S</t>
  </si>
  <si>
    <t>LA UNION (VAL)</t>
  </si>
  <si>
    <t>CARRERA 13 #13-24 lOCAL 1</t>
  </si>
  <si>
    <t>Pedido-23.02.16-8311</t>
  </si>
  <si>
    <t>PEREIRA (RIS)</t>
  </si>
  <si>
    <t>CARRERA 7 # 19-28 OF 10-02 ED Torre Bolivar</t>
  </si>
  <si>
    <t>Pedido-23.02.16-8310</t>
  </si>
  <si>
    <t>SORELLE PARADISO S.A.S</t>
  </si>
  <si>
    <t>BARRANCAS (GUJ)</t>
  </si>
  <si>
    <t>Calle 10 # 7 - 43</t>
  </si>
  <si>
    <t>Envío Contado</t>
  </si>
  <si>
    <t>Pedido-23.02.15-8302</t>
  </si>
  <si>
    <t>CONSTRUAGRO S.A.S.</t>
  </si>
  <si>
    <t>SANTA MARTA (MAG)</t>
  </si>
  <si>
    <t>Calle 9 # 6-32 barrio PESCAITO.</t>
  </si>
  <si>
    <t>Pedido-23.02.15-8297</t>
  </si>
  <si>
    <t>NOVVAI SYSTEMS SAS</t>
  </si>
  <si>
    <t>CALLE 18 # 8-41 OFIC 407 EDIFICIO BANCO CAFETERO</t>
  </si>
  <si>
    <t>Pedido-23.02.14-8293</t>
  </si>
  <si>
    <t>IMPORTADORA HM S.A.S.</t>
  </si>
  <si>
    <t>Pedido-23.02.13-8284</t>
  </si>
  <si>
    <t>OPTICA FAMILIAR E.U</t>
  </si>
  <si>
    <t>MOCOA (PUT)</t>
  </si>
  <si>
    <t>Pedido-23.02.13-8281</t>
  </si>
  <si>
    <t>ANDRES EDUARDO OLIVARES BARRIOS</t>
  </si>
  <si>
    <t>IPIALES (NRÑ)</t>
  </si>
  <si>
    <t>Calle 8 # 3 - 106 Barrio la Escala</t>
  </si>
  <si>
    <t>Pedido-23.02.13-8279</t>
  </si>
  <si>
    <t>JOSE ABRAHAM ALBAÑIL ESLAVA</t>
  </si>
  <si>
    <t>Pedido-23.02.13-8275</t>
  </si>
  <si>
    <t>INGENIERIA SUMINISTROS Y REPRESENTACIONES DE COLOMBIA SOCIEDAD POR ACCIONES SIMPLIFICADA</t>
  </si>
  <si>
    <t>CALLE 41# 21-32</t>
  </si>
  <si>
    <t>Pedido-23.02.11-8270</t>
  </si>
  <si>
    <t>WILLIAM ERNESTO GUERRERO RODRIGUEZ</t>
  </si>
  <si>
    <t>CALLE 150 48 61 APTO 301</t>
  </si>
  <si>
    <t>Pedido-23.02.11-8272</t>
  </si>
  <si>
    <t>PROVEER INSTITUCIONAL S.A.S.</t>
  </si>
  <si>
    <t>CARRERA 65# 14 -45</t>
  </si>
  <si>
    <t>DOSQUEBRADAS (RIS)</t>
  </si>
  <si>
    <t>Pedido-23.02.09-8262</t>
  </si>
  <si>
    <t>DETER RICO S.A.S.</t>
  </si>
  <si>
    <t>Calle 23C # 108-46 Fontibon Versalles</t>
  </si>
  <si>
    <t>Pedido-23.02.09-8259</t>
  </si>
  <si>
    <t>SARA MARCELA RIVERA CHILA</t>
  </si>
  <si>
    <t>CALLE 24C #44-26 Apartamento 502 Edificio Montaña Teusaquillo</t>
  </si>
  <si>
    <t>Pedido-23.02.09-8250</t>
  </si>
  <si>
    <t>JULIAN ANDRES DURAN PINTO</t>
  </si>
  <si>
    <t>CARRERA 17 #173-52 Torre 1 Apto 1604</t>
  </si>
  <si>
    <t>Pedido-23.02.09-8249</t>
  </si>
  <si>
    <t>CESAR SALVADOR AGUILAR FUERTE</t>
  </si>
  <si>
    <t>Pedido-23.02.07-8229</t>
  </si>
  <si>
    <t>COLBEEF S.A.S.</t>
  </si>
  <si>
    <t>FLORIDABLANCA (SAN)</t>
  </si>
  <si>
    <t>Vía corredor río frio calle 210 No 9 631 Giron - Floridablanca</t>
  </si>
  <si>
    <t>Pedido-23.02.05-8219</t>
  </si>
  <si>
    <t>DISMERCA S.A.S.</t>
  </si>
  <si>
    <t>Carrera 1 # 22-79 El piloto</t>
  </si>
  <si>
    <t>Pedido-23.02.02-8207</t>
  </si>
  <si>
    <t>Luisa</t>
  </si>
  <si>
    <t>Pedido-23.02.01-8194</t>
  </si>
  <si>
    <t>INTERNACIONAL DE ELECTRICOS ILUMINACION SAS</t>
  </si>
  <si>
    <t xml:space="preserve">COMISONES DE FEB </t>
  </si>
  <si>
    <t xml:space="preserve">BASE PÀRA COMISION </t>
  </si>
  <si>
    <t>COMISION FEBRERO</t>
  </si>
  <si>
    <t xml:space="preserve">BASE TOTAL MESES PASADOS PENDIENTES </t>
  </si>
  <si>
    <t xml:space="preserve">COMISION MESES PASADOS </t>
  </si>
  <si>
    <t>Fecha listo</t>
  </si>
  <si>
    <t xml:space="preserve">Comisiones </t>
  </si>
  <si>
    <t>Pedido-23.03.30-8613</t>
  </si>
  <si>
    <t>FLOTA LA MACARENA</t>
  </si>
  <si>
    <t>30 días</t>
  </si>
  <si>
    <t>pendiente pago</t>
  </si>
  <si>
    <t>Pedido-23.03.29-8609</t>
  </si>
  <si>
    <t>BOK ESTUDIO CREATIVO SAS</t>
  </si>
  <si>
    <t>MANIZALES (CAL)</t>
  </si>
  <si>
    <t xml:space="preserve">no tiene comisión </t>
  </si>
  <si>
    <t>Pedido-23.03.29-8608</t>
  </si>
  <si>
    <t>LERIDA MUÑOZ BLANCO</t>
  </si>
  <si>
    <t>Pedido-23.03.29-8607</t>
  </si>
  <si>
    <t>CIENTO UNO OBRAS S.A.S.</t>
  </si>
  <si>
    <t>Pedido-23.03.29-8604</t>
  </si>
  <si>
    <t>AFISONNE SAS</t>
  </si>
  <si>
    <t>Pedido-23.03.28-8599</t>
  </si>
  <si>
    <t>FERRETERIA SUMINISTROS INDUSTRIALES S.A.S.</t>
  </si>
  <si>
    <t>Pedido-23.03.28-8596</t>
  </si>
  <si>
    <t>LAURA MARLENE FAJARDO INFANTE</t>
  </si>
  <si>
    <t>Pedido-23.03.28-8591</t>
  </si>
  <si>
    <t>BOUBALOS S.A.S.</t>
  </si>
  <si>
    <t>PLANETA RICA (COR)</t>
  </si>
  <si>
    <t>Pedido-23.03.25-8579</t>
  </si>
  <si>
    <t>DANIEL CAMILO INFANTE CAVIEDES</t>
  </si>
  <si>
    <t>Pedido-23.03.25-8577</t>
  </si>
  <si>
    <t>PRIMAVERA URBANA CENTRO COMERCIAL Y EMPRESARIAL</t>
  </si>
  <si>
    <t>Pedido-23.03.25-8576</t>
  </si>
  <si>
    <t>DIEGO ALEJANDRO CORREDOR TOLOSA</t>
  </si>
  <si>
    <t>COGUA (CUN)</t>
  </si>
  <si>
    <t>Pedido-23.03.24-8568</t>
  </si>
  <si>
    <t>LABORATORIO PRAXEN DENTAL SAS</t>
  </si>
  <si>
    <t>Pedido-23.03.24-8565</t>
  </si>
  <si>
    <t>AFA CONSULTORES Y CONTRUCTORES SA</t>
  </si>
  <si>
    <t>Pedido-23.03.22-8550</t>
  </si>
  <si>
    <t>FRANCISCO DIAZ</t>
  </si>
  <si>
    <t>Pedido-23.03.22-8546</t>
  </si>
  <si>
    <t>JOHAN DANIEL ROJAS PABON</t>
  </si>
  <si>
    <t>Pedido-23.03.22-8545</t>
  </si>
  <si>
    <t>ANDRES FELIPE GIRALDO GOEZ</t>
  </si>
  <si>
    <t>SABANETA (ANT)</t>
  </si>
  <si>
    <t>Pedido-23.03.22-8544</t>
  </si>
  <si>
    <t>JAVIER GUSTAVO MORENO VELASQUEZ</t>
  </si>
  <si>
    <t>EL CARMEN DE BOLIVAR (BOL)</t>
  </si>
  <si>
    <t>Pedido-23.03.22-8540</t>
  </si>
  <si>
    <t>DIANA MARIA CARRILLO MENESES</t>
  </si>
  <si>
    <t>Pedido-23.03.22-8538</t>
  </si>
  <si>
    <t>Pedido-23.03.21-8535</t>
  </si>
  <si>
    <t>COMERCIAL INTEGRANOS S.A.S</t>
  </si>
  <si>
    <t>Pedido-23.03.21-8534</t>
  </si>
  <si>
    <t>Pedido-23.03.21-8530</t>
  </si>
  <si>
    <t>FABIO PUENTES E U</t>
  </si>
  <si>
    <t>Pedido-23.03.21-8523</t>
  </si>
  <si>
    <t>Pedido-23.03.21-8526</t>
  </si>
  <si>
    <t>CARLOS ESTEBAN SUAREZ CUBEROS</t>
  </si>
  <si>
    <t>RIONEGRO (ANT)</t>
  </si>
  <si>
    <t>Pedido-23.03.18-8520</t>
  </si>
  <si>
    <t>JULIANA VEGA CASTELLANOS</t>
  </si>
  <si>
    <t>Pedido-23.03.17-8513</t>
  </si>
  <si>
    <t>SOULMEDICAL LIMITADA</t>
  </si>
  <si>
    <t>Pedido-23.03.16-8510</t>
  </si>
  <si>
    <t>JUAN GERARDO CARO RIVERO</t>
  </si>
  <si>
    <t>Pedido-23.03.15-8501</t>
  </si>
  <si>
    <t>FRANCO ELIECER GALINDO ARDILA</t>
  </si>
  <si>
    <t>Pedido-23.03.15-8500</t>
  </si>
  <si>
    <t>WILMAR FERNANDO MARTIN GARCIA</t>
  </si>
  <si>
    <t>Pedido-23.03.15-8496</t>
  </si>
  <si>
    <t>Pedido-23.03.15-8497</t>
  </si>
  <si>
    <t>TILIA S.A.S</t>
  </si>
  <si>
    <t>Pedido-23.03.15-8495</t>
  </si>
  <si>
    <t>FUNDACION SUIZA DE COOPERACION PARA EL DESARROLLO TECNICO SWISSCONTACT</t>
  </si>
  <si>
    <t>Pedido-23.03.15-8494</t>
  </si>
  <si>
    <t>Pedido-23.03.14-8489</t>
  </si>
  <si>
    <t>SUPERAGRO GLOBAL S.A.S.</t>
  </si>
  <si>
    <t>COMBITA (BOY)</t>
  </si>
  <si>
    <t>Pedido-23.03.14-8485</t>
  </si>
  <si>
    <t>SONIA LOZADA ARIAS</t>
  </si>
  <si>
    <t>Pedido-23.03.14-8481</t>
  </si>
  <si>
    <t>FERRETERIA FORERO S A</t>
  </si>
  <si>
    <t>Pedido-23.03.13-8473</t>
  </si>
  <si>
    <t>Pedido-23.03.13-8472</t>
  </si>
  <si>
    <t>CONFECCIONES ALISON SAS</t>
  </si>
  <si>
    <t>Pedido-23.03.10-8458</t>
  </si>
  <si>
    <t>JUAN CAMILO ROBAYO MURILLO</t>
  </si>
  <si>
    <t>Pedido-23.03.10-8457</t>
  </si>
  <si>
    <t>ALFONSO ANDRES GIRALDO BERNAL</t>
  </si>
  <si>
    <t>Pedido-23.03.10-8456</t>
  </si>
  <si>
    <t>INVERSIONES INTEGRALES BIOMEDIX CENTER S.A.S ZESE</t>
  </si>
  <si>
    <t>ARAUCA (ARA)</t>
  </si>
  <si>
    <t>Pedido-23.03.10-8455</t>
  </si>
  <si>
    <t>RCC INGENIERIA Y PROYECTOS SAS</t>
  </si>
  <si>
    <t>Pedido-23.03.09-8451</t>
  </si>
  <si>
    <t>HOTELES CALLE 94 SOCIEDAD POR ACCIONES SIMPLIFICADA</t>
  </si>
  <si>
    <t>Pedido-23.03.09-8449</t>
  </si>
  <si>
    <t>SEGURIDAD NAPOLES LIMITADA</t>
  </si>
  <si>
    <t>Pedido-23.03.08-8445</t>
  </si>
  <si>
    <t>SEBASTIAN RANGEL RINCON</t>
  </si>
  <si>
    <t>SAN ALBERTO (CES)</t>
  </si>
  <si>
    <t>Pedido-23.03.08-8439</t>
  </si>
  <si>
    <t>KELLY FARLEY PINEDA PEREZ</t>
  </si>
  <si>
    <t>Pedido-23.03.06-8430</t>
  </si>
  <si>
    <t>LORENZO GABRIEL CASTILLO PRECIADO</t>
  </si>
  <si>
    <t>Pedido-23.03.06-8428</t>
  </si>
  <si>
    <t>OPELCOM SAS</t>
  </si>
  <si>
    <t>Pedido-23.03.06-8421</t>
  </si>
  <si>
    <t>HECTOR VASQUEZ</t>
  </si>
  <si>
    <t>Pedido-23.03.04-8419</t>
  </si>
  <si>
    <t>MASSDESIGN SAS</t>
  </si>
  <si>
    <t>Pedido-23.03.04-8418</t>
  </si>
  <si>
    <t>COOPERATIVA DE ENTIDADES DE SALUD DE CORDOBA</t>
  </si>
  <si>
    <t>MONTERIA (COR)</t>
  </si>
  <si>
    <t>Pedido-23.03.03-8407</t>
  </si>
  <si>
    <t>Pedido-23.03.03-8422</t>
  </si>
  <si>
    <t>Pedido-23.03.01-8399</t>
  </si>
  <si>
    <t>ANDREA CATALINA MARTINEZ BERNAL</t>
  </si>
  <si>
    <t>Pedido-23.03.01-8398</t>
  </si>
  <si>
    <t>UNIVERSIDAD AUTONOMA DE OCCIDENTE</t>
  </si>
  <si>
    <t>VENTAS DE MARZO</t>
  </si>
  <si>
    <t>BASE PÀRA COMISION</t>
  </si>
  <si>
    <t xml:space="preserve">COMISION MARZO </t>
  </si>
  <si>
    <t>COMISION MESES PASADOS</t>
  </si>
  <si>
    <t xml:space="preserve">descuento por mal vendido producto </t>
  </si>
  <si>
    <t>Pedido-23.04.29-8819</t>
  </si>
  <si>
    <t>JORGE ALBERTO ANGEL VALENCIA</t>
  </si>
  <si>
    <t>Pedido-23.04.28-8815</t>
  </si>
  <si>
    <t>CEMAE SAS</t>
  </si>
  <si>
    <t>Pedido-23.04.27-8811</t>
  </si>
  <si>
    <t>EDWIN ALEXANDER PARRA PORTILLA</t>
  </si>
  <si>
    <t>Pedido-23.04.27-8808</t>
  </si>
  <si>
    <t>CARMELO FIDEL ERNESTO CABALLERO CARRERA</t>
  </si>
  <si>
    <t>Pedido-23.04.26-8805</t>
  </si>
  <si>
    <t>TECNO INDUSTRIALES SAS</t>
  </si>
  <si>
    <t>Pedido-23.04.24-8790</t>
  </si>
  <si>
    <t>TERRITORIOS EN CONTACTO S.A.S</t>
  </si>
  <si>
    <t>Pedido-23.04.24-8789</t>
  </si>
  <si>
    <t>Pedido-23.04.22-8785</t>
  </si>
  <si>
    <t>MANUEL JOSE MUÑOZ MURILLO</t>
  </si>
  <si>
    <t>Pedido-23.04.21-8780</t>
  </si>
  <si>
    <t>HANASI LABORATORIO DENTAL S A S</t>
  </si>
  <si>
    <t>Pedido-23.04.21-8777</t>
  </si>
  <si>
    <t>Pedido-23.04.20-8764</t>
  </si>
  <si>
    <t>SCANFORM S.A.S</t>
  </si>
  <si>
    <t>Pedido-23.04.19-8760</t>
  </si>
  <si>
    <t>DIEGO FERNANDO CARVAJAL</t>
  </si>
  <si>
    <t>Pedido-23.04.19-8756</t>
  </si>
  <si>
    <t>EQUIREDES SOLUCIONES INTEGRALES S.A.S.</t>
  </si>
  <si>
    <t>Pedido-23.04.19-8754</t>
  </si>
  <si>
    <t>JULIO ALBERTO HIGUERA PACHON</t>
  </si>
  <si>
    <t>Pedido-23.04.19-8750</t>
  </si>
  <si>
    <t>Pedido-23.04.18-8743</t>
  </si>
  <si>
    <t>JHOAN SEBASTIAN ROMERO MORENO</t>
  </si>
  <si>
    <t>Pedido-23.04.18-8740</t>
  </si>
  <si>
    <t>ASOCIACION COLOMBIANA DE DISTRIBUIDORES DE ENERGIA ELECTRICA TAMBIEN PODRA IDENTIFICARSE CON LA SIGLA ASOCODIS</t>
  </si>
  <si>
    <t>Pedido-23.04.17-8734</t>
  </si>
  <si>
    <t>MAVALMENDEZ SAS</t>
  </si>
  <si>
    <t>Pedido-23.04.17-8733</t>
  </si>
  <si>
    <t>ANDRES RICARDO PAREDES PERALTA</t>
  </si>
  <si>
    <t>Pedido-23.04.17-8732</t>
  </si>
  <si>
    <t>Pedido-23.04.15-8728</t>
  </si>
  <si>
    <t>MARIA VICTORIA COCK COCK</t>
  </si>
  <si>
    <t>Pedido-23.04.15-8727</t>
  </si>
  <si>
    <t>JOHN ALEXANDER BARON PUERTO</t>
  </si>
  <si>
    <t>Pedido-23.04.14-8724</t>
  </si>
  <si>
    <t>UNIVERSAL DE TORNILLOS Y HERRAMIENTAS S.A.S</t>
  </si>
  <si>
    <t>Pedido-23.04.13-8707</t>
  </si>
  <si>
    <t>Pedido-23.04.12-8699</t>
  </si>
  <si>
    <t>XINGMEDICAL S A S</t>
  </si>
  <si>
    <t>Pedido-23.04.12-8696</t>
  </si>
  <si>
    <t>Pedido-23.04.12-8695</t>
  </si>
  <si>
    <t>COLRESERVAS SAS</t>
  </si>
  <si>
    <t>Pedido-23.04.12-8693</t>
  </si>
  <si>
    <t>BIG BRAND LAB SAS</t>
  </si>
  <si>
    <t>Pedido-23.04.12-8692</t>
  </si>
  <si>
    <t>FERNANDO GONZALEZ ESTUPIÑAN</t>
  </si>
  <si>
    <t>TUMACO (NRÑ)</t>
  </si>
  <si>
    <t>Pedido-23.04.11-8690</t>
  </si>
  <si>
    <t>FAMOC DEPANEL S.A</t>
  </si>
  <si>
    <t>No</t>
  </si>
  <si>
    <t>MADRID (CUN)</t>
  </si>
  <si>
    <t>Pedido-23.04.11-8689</t>
  </si>
  <si>
    <t>JAIME ANDRES BURBANO CORAL</t>
  </si>
  <si>
    <t>PASTO (NRÑ)</t>
  </si>
  <si>
    <t>Pedido-23.04.11-8685</t>
  </si>
  <si>
    <t>AQUATHERMIC S.A.S.</t>
  </si>
  <si>
    <t>Pedido-23.04.11-8681</t>
  </si>
  <si>
    <t>EXMOCON S A S</t>
  </si>
  <si>
    <t>Referenciado</t>
  </si>
  <si>
    <t>Pedido-23.04.10-8667</t>
  </si>
  <si>
    <t>CARLOS ALBERTO DEAZA RODRIGUEZ</t>
  </si>
  <si>
    <t>Pedido-23.04.10-8666</t>
  </si>
  <si>
    <t>RICARDO ALBERTO ALVAREZ VELEZ</t>
  </si>
  <si>
    <t>Pedido-23.04.05-8660</t>
  </si>
  <si>
    <t>JORGE ENRIQUE FORERO POVEDA</t>
  </si>
  <si>
    <t>Pedido-23.04.05-8661</t>
  </si>
  <si>
    <t>BOING MARKETING S.A.S.</t>
  </si>
  <si>
    <t>Pedido-23.04.05-8658</t>
  </si>
  <si>
    <t>INVERSIONES INVEPAR SAS</t>
  </si>
  <si>
    <t>Pedido-23.04.05-8657</t>
  </si>
  <si>
    <t>VEYALTHI GROUP SAS</t>
  </si>
  <si>
    <t>Pedido-23.04.04-8656</t>
  </si>
  <si>
    <t>Pedido-23.04.03-8643</t>
  </si>
  <si>
    <t>JORGE ALBERTO GOMEZ RENGIFO</t>
  </si>
  <si>
    <t>Pedido-23.04.03-8642</t>
  </si>
  <si>
    <t>IME INGENIERIA DE MAQUINAS ELECTRICAS S.A.S.</t>
  </si>
  <si>
    <t>Pedido-23.04.03-8635</t>
  </si>
  <si>
    <t>Pedido-23.04.03-8632</t>
  </si>
  <si>
    <t>COMISION ABRIL</t>
  </si>
  <si>
    <t>BASE PARA COMISION PASADA</t>
  </si>
  <si>
    <t>Pedido-23.05.31-9014</t>
  </si>
  <si>
    <t>FERRETERIA Y JARDINERIA DEL NORTE S.A.S. EN LIQUIDACION</t>
  </si>
  <si>
    <t>a</t>
  </si>
  <si>
    <t>Pedido-23.05.31-9012</t>
  </si>
  <si>
    <t>VIGILANCIA PRIVADA DEL ORIENTE VIPRIORIENTE LTDA</t>
  </si>
  <si>
    <t>Pedido-23.05.30-9006</t>
  </si>
  <si>
    <t>MEMCO SAS</t>
  </si>
  <si>
    <t>Pedido-23.05.27-8986</t>
  </si>
  <si>
    <t>Pedido-23.05.26-8983</t>
  </si>
  <si>
    <t>IMA INDUSTRIA DE ARTÍCULOS DE MADERA S.A.S. EN REORGANIZACIÓN</t>
  </si>
  <si>
    <t>cr 68D 18-80</t>
  </si>
  <si>
    <t>A</t>
  </si>
  <si>
    <t>Pedido-23.05.26-8980</t>
  </si>
  <si>
    <t>CARLOS ARTURO ROJAS MORALES</t>
  </si>
  <si>
    <t>Pedido-23.05.25-8978</t>
  </si>
  <si>
    <t>CONSTRUYE ESPINOSA S.A.S.</t>
  </si>
  <si>
    <t>LOS PATIOS (NSA)</t>
  </si>
  <si>
    <t>Av10 57 - 140 barrio pinar del rio</t>
  </si>
  <si>
    <t>CUCUTA (NSA)</t>
  </si>
  <si>
    <t>B</t>
  </si>
  <si>
    <t>Pedido-23.05.25-8977</t>
  </si>
  <si>
    <t>ALEX HERNANDO JIMENEZ GOMEZ</t>
  </si>
  <si>
    <t>Calle 67 #22-27, Casa Barrio La Victoria</t>
  </si>
  <si>
    <t>Pedido-23.05.25-8975</t>
  </si>
  <si>
    <t>LORENA SANCHEZ</t>
  </si>
  <si>
    <t>Calle 13 # 31 - 106 Torre 16 apto 504</t>
  </si>
  <si>
    <t>Pedido-23.05.25-8973</t>
  </si>
  <si>
    <t>KNIARA SAS</t>
  </si>
  <si>
    <t>Pedido-23.05.24-8971</t>
  </si>
  <si>
    <t>SUMINISTROS ELECTRICOS Y FERRETERO SUCCESS</t>
  </si>
  <si>
    <t>MOSQUERA (CUN)</t>
  </si>
  <si>
    <t>Pedido-23.05.24-8970</t>
  </si>
  <si>
    <t>SOLDEXEL LTDA</t>
  </si>
  <si>
    <t>calle 27 sur #29c-2</t>
  </si>
  <si>
    <t>Pedido-23.05.24-8967</t>
  </si>
  <si>
    <t>Pedido-23.05.24-8965</t>
  </si>
  <si>
    <t>PROVEEMOS 2012 SAS</t>
  </si>
  <si>
    <t>CR 53 10 05</t>
  </si>
  <si>
    <t>Pedido-23.05.24-8963</t>
  </si>
  <si>
    <t>DEKARROZA SOCIEDAD POR ACCIONES SIMPLIFICADA</t>
  </si>
  <si>
    <t>Calle 4 sur Nro 43 a 195 Centro ejecutivo, local 05</t>
  </si>
  <si>
    <t>Pedido-23.05.23-8960</t>
  </si>
  <si>
    <t>COMERCIAL LA CABRERA S.A.S.</t>
  </si>
  <si>
    <t>TRANSVERSAL 93 #53-32 BODEGA 32</t>
  </si>
  <si>
    <t>Pedido-23.05.23-8959</t>
  </si>
  <si>
    <t>carrera 22 # 17 - 32</t>
  </si>
  <si>
    <t>Pedido-23.05.23-8956</t>
  </si>
  <si>
    <t>b</t>
  </si>
  <si>
    <t>Pedido-23.05.23-8954</t>
  </si>
  <si>
    <t>CRA 31 A NO. 6 - 72</t>
  </si>
  <si>
    <t>Pedido-23.05.23-8953</t>
  </si>
  <si>
    <t>KRA 7 # 119 - 50</t>
  </si>
  <si>
    <t>Pedido-23.05.20-8952</t>
  </si>
  <si>
    <t>AGENCIA ILIMITE S.A.S EN LIQUIDACION</t>
  </si>
  <si>
    <t>Pedido-23.05.20-8951</t>
  </si>
  <si>
    <t>JUAN SEBASTIAN SALDAÑA CASTRO</t>
  </si>
  <si>
    <t>FACATATIVA (CUN)</t>
  </si>
  <si>
    <t>CALLE 13 7 44</t>
  </si>
  <si>
    <t>Pedido-23.05.19-8941</t>
  </si>
  <si>
    <t>CHACAM TRADING SAS</t>
  </si>
  <si>
    <t>LA CEJA (ANT)</t>
  </si>
  <si>
    <t>Km 3.6 via La Ceja Rionegro Mall Cantarrana Lc 22</t>
  </si>
  <si>
    <t>Pedido-23.05.19-8937</t>
  </si>
  <si>
    <t>CDA AUTOMAS LTDA</t>
  </si>
  <si>
    <t>CALLE 18 113 35</t>
  </si>
  <si>
    <t>Pedido-23.05.18-8936</t>
  </si>
  <si>
    <t>PROHOTELES CALI S.A.S.</t>
  </si>
  <si>
    <t>Calle 9 #3-93 hotel imperial</t>
  </si>
  <si>
    <t>Pedido-23.05.18-8934</t>
  </si>
  <si>
    <t>GAS CENTER GNV SAS</t>
  </si>
  <si>
    <t>Calle 65 29-25</t>
  </si>
  <si>
    <t>Pedido-23.05.18-8928</t>
  </si>
  <si>
    <t>SOLSISTEM DC SAS</t>
  </si>
  <si>
    <t>BARRIO LAS GAVIOTAS MZ 22 LT 24 ET DOS</t>
  </si>
  <si>
    <t>Pedido-23.05.18-8925</t>
  </si>
  <si>
    <t>MIGUEL ANGEL PRADA DUQUE</t>
  </si>
  <si>
    <t>Cra. 102 C No. 140B - 21 Apto: 101</t>
  </si>
  <si>
    <t>Pedido-23.05.17-8920</t>
  </si>
  <si>
    <t>AIR EUROPA LINEAS AEREAS SOCIEDAD ANONIMA</t>
  </si>
  <si>
    <t>calle 92 # 11-51 oficina 201</t>
  </si>
  <si>
    <t>Pedido-23.05.17-8918</t>
  </si>
  <si>
    <t>ISAAC FARJI</t>
  </si>
  <si>
    <t>Cra 9 # 93b - 49 apto 201</t>
  </si>
  <si>
    <t>Michael Andres</t>
  </si>
  <si>
    <t>a,b</t>
  </si>
  <si>
    <t>Pedido-23.05.16-8916</t>
  </si>
  <si>
    <t>ROY HARCKMAND GOMEZ VILLA</t>
  </si>
  <si>
    <t>CAJICA (CUN)</t>
  </si>
  <si>
    <t>Pedido-23.05.16-8915</t>
  </si>
  <si>
    <t>ANDRES LEONARDO GONZALEZ VELANDIA</t>
  </si>
  <si>
    <t>Pedido-23.05.16-8913</t>
  </si>
  <si>
    <t>DAYBER ALEXANDER RODRIGUEZ HURTADO</t>
  </si>
  <si>
    <t>Pedido-23.05.16-8912</t>
  </si>
  <si>
    <t>CAMILO ANDRES QUINTERO LOPEZ</t>
  </si>
  <si>
    <t>Calle 41# 19b-44 barrio jordan</t>
  </si>
  <si>
    <t>Pedido-23.05.16-8911</t>
  </si>
  <si>
    <t>EDIFICIO AREA 98 PROPIEDAD HORIZONTAL</t>
  </si>
  <si>
    <t>Carrera 11B #98-36</t>
  </si>
  <si>
    <t>Pedido-23.05.15-8906</t>
  </si>
  <si>
    <t>calle 86 # 10 - 88 oficina 601b</t>
  </si>
  <si>
    <t>Pedido-23.05.15-8904</t>
  </si>
  <si>
    <t>CONSTRUEQUIPOS BOGOTA SAS</t>
  </si>
  <si>
    <t>carrera 7 # 6c - 54</t>
  </si>
  <si>
    <t>Pedido-23.05.12-8899</t>
  </si>
  <si>
    <t>MONICA RUEDA AGUILAR</t>
  </si>
  <si>
    <t>CRA 46 123 78 APTO 203</t>
  </si>
  <si>
    <t>Pedido-23.05.12-8895</t>
  </si>
  <si>
    <t>Pedido-23.05.12-8894</t>
  </si>
  <si>
    <t>SOLUINNOVA S.A.S.</t>
  </si>
  <si>
    <t>Carrera 2da 11 81 edif murano trade oficina 1804</t>
  </si>
  <si>
    <t>Pedido-23.05.11-8891</t>
  </si>
  <si>
    <t>ZARZAL (VAL)</t>
  </si>
  <si>
    <t>CRA 8 8 45 PISO 1</t>
  </si>
  <si>
    <t>Pedido-23.05.11-8889</t>
  </si>
  <si>
    <t>GOMEZ VELASQUEZ S.A.S.</t>
  </si>
  <si>
    <t>CARTAGO (VAL)</t>
  </si>
  <si>
    <t>CRA 9 # 9-17</t>
  </si>
  <si>
    <t>Pedido-23.05.10-8881</t>
  </si>
  <si>
    <t>COMISION DE REGULACION DE ENERGIA Y GAS</t>
  </si>
  <si>
    <t>Pedido-23.05.10-8879</t>
  </si>
  <si>
    <t>Calle 14 No 23-42</t>
  </si>
  <si>
    <t>Pedido-23.05.10-8882</t>
  </si>
  <si>
    <t>Pedido-23.05.09-8875</t>
  </si>
  <si>
    <t>STUDIOLOOP S.A.S.</t>
  </si>
  <si>
    <t>carrera 52 #82-203 edificio Lucca 52 barrio prado alto</t>
  </si>
  <si>
    <t>ENVIGADO (ANT)</t>
  </si>
  <si>
    <t>Pedido-23.05.09-8874</t>
  </si>
  <si>
    <t>BIOPLAST S.A.</t>
  </si>
  <si>
    <t>Carrera 90 A No. 64 C 89 Álamos Industrial</t>
  </si>
  <si>
    <t>c</t>
  </si>
  <si>
    <t>Pedido-23.05.09-8873</t>
  </si>
  <si>
    <t>Pedido-23.05.08-8869</t>
  </si>
  <si>
    <t>REXICO S.A.S.</t>
  </si>
  <si>
    <t>Pedido-23.05.08-8868</t>
  </si>
  <si>
    <t>ANNY ANDREA MAHECHA MUÑOZ</t>
  </si>
  <si>
    <t>Calle 2c # 65-48, apto 103 unidad Portal del Refugio</t>
  </si>
  <si>
    <t>Pedido-23.05.06-8862</t>
  </si>
  <si>
    <t>DAVID FERNANDO ALVAREZ RODRIGUEZ</t>
  </si>
  <si>
    <t>Pedido-23.05.06-8860</t>
  </si>
  <si>
    <t>PAULA BEDOYA HERNANDEZ</t>
  </si>
  <si>
    <t>CALLE 81 115 25 APTO 202 INT 12</t>
  </si>
  <si>
    <t>Pedido-23.05.05-8858</t>
  </si>
  <si>
    <t>ANDRES ANDRADE RAMIREZ</t>
  </si>
  <si>
    <t>Pedido-23.05.05-8857</t>
  </si>
  <si>
    <t>FUNDACION INSTITUTO PARA LA CONSTRUCCION DE LA PAZ</t>
  </si>
  <si>
    <t>Cra 6 6a-93</t>
  </si>
  <si>
    <t>Pedido-23.05.05-8855</t>
  </si>
  <si>
    <t>NELSON JAVIER PEREZ OVIEDO</t>
  </si>
  <si>
    <t>TIMANA (HUI)</t>
  </si>
  <si>
    <t>CALLE 9 # 2 40</t>
  </si>
  <si>
    <t>Pedido-23.05.04-8854</t>
  </si>
  <si>
    <t>FARIDES ELENA LLANES GUARDIOLA</t>
  </si>
  <si>
    <t>Calle 23 # 68 - 59 Casa 45 Conjunto Residencial Adarves Del Salitre Localidad Fontibon</t>
  </si>
  <si>
    <t>Pedido-23.05.04-8853</t>
  </si>
  <si>
    <t>JUAN DAVID MARTINEZ MICAN</t>
  </si>
  <si>
    <t>cra 78h Bis a #53-19 sur - Roma Casa Kennedy</t>
  </si>
  <si>
    <t>Pedido-23.05.04-8852</t>
  </si>
  <si>
    <t>JORGE MARIO RAMIREZ PADILLA</t>
  </si>
  <si>
    <t>Camagüey, Etapa #3 - Casa #38</t>
  </si>
  <si>
    <t>Pedido-23.05.04-8851</t>
  </si>
  <si>
    <t>LUIS EDUARDO PABON VELASQUEZ</t>
  </si>
  <si>
    <t>Calle 11#16e-35 villas de alcala A casa a 8 casa a 8</t>
  </si>
  <si>
    <t>Pedido-23.05.04-8850</t>
  </si>
  <si>
    <t>ROBINSON RAFAEL PEÑA ALMEIDA</t>
  </si>
  <si>
    <t>Calle 45 C #16B - 158 Casa</t>
  </si>
  <si>
    <t>Pedido-23.05.04-8849</t>
  </si>
  <si>
    <t>MEDCORE SAS</t>
  </si>
  <si>
    <t>CARRERA 70 G N 127 - 31 CASA</t>
  </si>
  <si>
    <t>Pedido-23.05.04-8847</t>
  </si>
  <si>
    <t>CARLOS HERNANDO NIÑO DURAN</t>
  </si>
  <si>
    <t>Pedido-23.05.04-8842</t>
  </si>
  <si>
    <t>LABORATORIO MICROBIOLOGICO ORTIZ MARTINEZ S.A.S</t>
  </si>
  <si>
    <t>Carrera 42 No. 76-157</t>
  </si>
  <si>
    <t>Pedido-23.05.03-8839</t>
  </si>
  <si>
    <t>G Y J INTEGRACION S.A.S</t>
  </si>
  <si>
    <t>Parque Industrial Maltería Km 14 Vía al Magdalena Bodega 6 (Antes de Progel, después de Etex)</t>
  </si>
  <si>
    <t>Pedido-23.05.02-8828</t>
  </si>
  <si>
    <t>ROOTT CO S.A.S.</t>
  </si>
  <si>
    <t>CENTRO COMERCIAL CARIBE PLAZA LOCAL 227-228</t>
  </si>
  <si>
    <t>IBAGUE (TOL)</t>
  </si>
  <si>
    <t>COMISION MAYO</t>
  </si>
  <si>
    <t xml:space="preserve">PENDIENTE DE ABRIL </t>
  </si>
  <si>
    <t>GEOGOURMET SAS</t>
  </si>
  <si>
    <t>Base minima</t>
  </si>
  <si>
    <t>ventas efectivas</t>
  </si>
  <si>
    <t>comision completa</t>
  </si>
  <si>
    <t xml:space="preserve">Base liquidación </t>
  </si>
  <si>
    <t>Comision Real promediada</t>
  </si>
  <si>
    <t>tiene pendiente $16,000</t>
  </si>
  <si>
    <t>Pedido-23.06.30-9204</t>
  </si>
  <si>
    <t>Pedido-23.06.27-9188</t>
  </si>
  <si>
    <t>MÁS DISEÑO Y MARKETING SAS</t>
  </si>
  <si>
    <t>Pedido-23.06.27-9186</t>
  </si>
  <si>
    <t>FRANCOAL S.A.S.</t>
  </si>
  <si>
    <t>SAMACA (BOY)</t>
  </si>
  <si>
    <t>Pedido-23.06.27-9185</t>
  </si>
  <si>
    <t>CARACOL TELEVISION S.A.</t>
  </si>
  <si>
    <t>Pedido-23.06.26-9176</t>
  </si>
  <si>
    <t>Pedido-23.06.26-9174</t>
  </si>
  <si>
    <t>IMPORTSOLUCIONES S A S</t>
  </si>
  <si>
    <t>Pedido-23.06.23-9172</t>
  </si>
  <si>
    <t>SUMIMAS S A S</t>
  </si>
  <si>
    <t>Escom</t>
  </si>
  <si>
    <t>COTA (CUN)</t>
  </si>
  <si>
    <t>Pedido-23.06.23-9171</t>
  </si>
  <si>
    <t>MARIA LUCIA BASTIDAS AROSEMENA</t>
  </si>
  <si>
    <t>Pedido-23.06.23-9170</t>
  </si>
  <si>
    <t>ANDRES MAURICIO GARCES</t>
  </si>
  <si>
    <t>Sofia</t>
  </si>
  <si>
    <t>Pedido-23.06.23-9169</t>
  </si>
  <si>
    <t>GUILLERMO DURAN</t>
  </si>
  <si>
    <t>Pedido-23.06.23-9168</t>
  </si>
  <si>
    <t>PEDRO NEL MORENO VALDERRAMA</t>
  </si>
  <si>
    <t>Pedido-23.06.23-9167</t>
  </si>
  <si>
    <t>ANPRO CORREDORES DE SEGUROS S.A.</t>
  </si>
  <si>
    <t>Pedido-23.06.23-9165</t>
  </si>
  <si>
    <t>INVERSIONES GLU CLOUD S.A.S</t>
  </si>
  <si>
    <t>Pedido-23.06.22-9160</t>
  </si>
  <si>
    <t>BERMEDIC LTDA</t>
  </si>
  <si>
    <t>Pedido-23.06.22-9158</t>
  </si>
  <si>
    <t>JOHN JAIRO RENDON ZULUAGA</t>
  </si>
  <si>
    <t>Pedido-23.06.22-9157</t>
  </si>
  <si>
    <t>AIRE CARIBE S A</t>
  </si>
  <si>
    <t>Pedido-23.06.21-9156</t>
  </si>
  <si>
    <t>SOCIETE DE COOPERATION POUR LE DEVELOPPEMENT INTERNATIONAL SOCODEVI</t>
  </si>
  <si>
    <t>Pedido-23.06.21-9154</t>
  </si>
  <si>
    <t>BRYAN HURTADO</t>
  </si>
  <si>
    <t>Pedido-23.06.21-9152</t>
  </si>
  <si>
    <t>RAUL VARON CARO</t>
  </si>
  <si>
    <t>Pedido-23.06.21-9151</t>
  </si>
  <si>
    <t>HERMINSON GIRALDO ZAPATA</t>
  </si>
  <si>
    <t>GRANADA (MET)</t>
  </si>
  <si>
    <t>Pedido-23.06.21-9149</t>
  </si>
  <si>
    <t>Pedido-23.06.20-9144</t>
  </si>
  <si>
    <t>INDUSTRIAS CRUZ CENTRO SAS</t>
  </si>
  <si>
    <t>Pedido-23.06.14-9111</t>
  </si>
  <si>
    <t>ADVANCED MEDICAL LINE S.A</t>
  </si>
  <si>
    <t>Pedido-23.06.14-9110</t>
  </si>
  <si>
    <t>W &amp; C INTERNATIONAL S A S</t>
  </si>
  <si>
    <t>Pedido-23.06.09-9089</t>
  </si>
  <si>
    <t>MEDICAL SUPPLIES CORP S.A.S</t>
  </si>
  <si>
    <t xml:space="preserve">PENDIENTES DE MAYO </t>
  </si>
  <si>
    <t>Pedido-23.06.20-9148</t>
  </si>
  <si>
    <t>JENNIFER DIAZ AMAYA</t>
  </si>
  <si>
    <t>PALMIRA (VAL)</t>
  </si>
  <si>
    <t>Pedido-23.06.20-9140</t>
  </si>
  <si>
    <t>LUIS CARLOS CASTILLO ARIAS</t>
  </si>
  <si>
    <t>Pedido-23.06.17-9138</t>
  </si>
  <si>
    <t>SILLAS Y ESTILO S.A.S.</t>
  </si>
  <si>
    <t>Pedido-23.06.17-9136</t>
  </si>
  <si>
    <t>GERMAN REYES PRADILLA</t>
  </si>
  <si>
    <t>Pedido-23.06.15-9123</t>
  </si>
  <si>
    <t>HURON L&amp;L SAS</t>
  </si>
  <si>
    <t>CHIA (CUN)</t>
  </si>
  <si>
    <t>Pedido-23.06.15-9118</t>
  </si>
  <si>
    <t>Pedido-23.06.14-9113</t>
  </si>
  <si>
    <t>SEW EURODRIVE COLOMBIA LTDA</t>
  </si>
  <si>
    <t>Pedido-23.06.14-9112</t>
  </si>
  <si>
    <t>NARDA ROCIO GOMEZ MARTINEZ</t>
  </si>
  <si>
    <t>Pedido-23.06.13-9107</t>
  </si>
  <si>
    <t>JORGE HENAO</t>
  </si>
  <si>
    <t>Pedido-23.06.13-9106</t>
  </si>
  <si>
    <t>ARQUITECSOFT S.A.S.</t>
  </si>
  <si>
    <t>Pedido-23.06.13-9105</t>
  </si>
  <si>
    <t>Pedido-23.06.13-9104</t>
  </si>
  <si>
    <t>INVERSIONES QUIMBAYA S.A.S.</t>
  </si>
  <si>
    <t>Pedido-23.06.13-9098</t>
  </si>
  <si>
    <t>EDICSON LIBARDO CARREÑO GRANADOS</t>
  </si>
  <si>
    <t>TABIO (CUN)</t>
  </si>
  <si>
    <t>Pedido-23.06.13-9096</t>
  </si>
  <si>
    <t>Pedido-23.06.10-9094</t>
  </si>
  <si>
    <t>CARLOS EDUARDO GALVIS PINZON</t>
  </si>
  <si>
    <t>Pedido-23.06.09-9092</t>
  </si>
  <si>
    <t>Pedido-23.06.09-9091</t>
  </si>
  <si>
    <t>HACIENDA SANTA ELISA SAS BENEFICIO E INTERES COLECTIVO BIC</t>
  </si>
  <si>
    <t>Pedido-23.06.08-9084</t>
  </si>
  <si>
    <t>FERRETERIA MANTENIMIENTO Y SERVICIOS ALEIXO SAS</t>
  </si>
  <si>
    <t>Pedido-23.06.08-9083</t>
  </si>
  <si>
    <t>WEIMAR MONTES CAMPO</t>
  </si>
  <si>
    <t>Pedido-23.06.08-9082</t>
  </si>
  <si>
    <t>COOPERATIVA DE TRANSPORTES LA DORADA</t>
  </si>
  <si>
    <t>SAN MIGUEL - La Dorada (PUT)</t>
  </si>
  <si>
    <t>Pedido-23.06.08-9081</t>
  </si>
  <si>
    <t>ANDRES SANTIAGO PEÑA RUEDA</t>
  </si>
  <si>
    <t>Pedido-23.06.08-9080</t>
  </si>
  <si>
    <t>CLINICA SANTA ISABEL CIENAGA S.A.S</t>
  </si>
  <si>
    <t>CIENAGA (MAG)</t>
  </si>
  <si>
    <t>Pedido-23.06.08-9078</t>
  </si>
  <si>
    <t>DANIEL ANDRES LOPEZ RAMIREZ</t>
  </si>
  <si>
    <t>SAMANA (CAL)</t>
  </si>
  <si>
    <t>Pedido-23.06.07-9069</t>
  </si>
  <si>
    <t>TRADE MEDIA S.A.S.</t>
  </si>
  <si>
    <t>Pedido-23.06.07-9067</t>
  </si>
  <si>
    <t>TEADS COLOMBIA S A S</t>
  </si>
  <si>
    <t>Pedido-23.06.07-9065</t>
  </si>
  <si>
    <t>Pedido-23.06.07-9063</t>
  </si>
  <si>
    <t>ESCANOGRAFIA BOCAGRANDE LTDA</t>
  </si>
  <si>
    <t>Pedido-23.06.07-9062</t>
  </si>
  <si>
    <t>SILVIO JULIAN CARVAJAL MARTINEZ</t>
  </si>
  <si>
    <t>LA VEGA (CUN)</t>
  </si>
  <si>
    <t>Pedido-23.06.07-9061</t>
  </si>
  <si>
    <t>NELLY ALCIRA OSORIO ESPITIA</t>
  </si>
  <si>
    <t>Pedido-23.06.06-9059</t>
  </si>
  <si>
    <t>MARTHA NEIRA DIAZ</t>
  </si>
  <si>
    <t>BARBOSA (SAN)</t>
  </si>
  <si>
    <t>Pedido-23.06.06-9057</t>
  </si>
  <si>
    <t>Pedido-23.06.06-9055</t>
  </si>
  <si>
    <t>CNI INGENIEROS CONSULTORES S A S</t>
  </si>
  <si>
    <t>Pedido-23.06.06-9054</t>
  </si>
  <si>
    <t>Pedido-23.06.05-9052</t>
  </si>
  <si>
    <t>RODOLFO CABRERA PÉREZ</t>
  </si>
  <si>
    <t>NEIVA (HUI)</t>
  </si>
  <si>
    <t>Pedido-23.06.05-9051</t>
  </si>
  <si>
    <t>CAPRI CONSTRUCCIONES E INVERSIONES S.A.S</t>
  </si>
  <si>
    <t>Pedido-23.06.05-9053</t>
  </si>
  <si>
    <t>Pedido-23.06.05-9050</t>
  </si>
  <si>
    <t>DIEGO ESTEBAN URREA CARO</t>
  </si>
  <si>
    <t>Pedido-23.06.05-9049</t>
  </si>
  <si>
    <t>METALVIAL S.A.S</t>
  </si>
  <si>
    <t>Pedido-23.06.03-9046</t>
  </si>
  <si>
    <t>Pedido-23.06.02-9039</t>
  </si>
  <si>
    <t>LA MANUELINA S A S</t>
  </si>
  <si>
    <t>Pedido-23.06.02-9033</t>
  </si>
  <si>
    <t>EDIFICIO CAMINO DEL COUNTRY PH</t>
  </si>
  <si>
    <t>Pedido-23.06.01-9031</t>
  </si>
  <si>
    <t>SERGIO RAMIREZ CAMPOS</t>
  </si>
  <si>
    <t>Pedido-23.06.01-9030</t>
  </si>
  <si>
    <t>ANA MILENA GRAJALES AGUDELO</t>
  </si>
  <si>
    <t>Pedido-23.06.01-9029</t>
  </si>
  <si>
    <t>ROTOPLAST S.A.S.</t>
  </si>
  <si>
    <t>GUARNE (ANT)</t>
  </si>
  <si>
    <t>Pedido-23.06.01-9019</t>
  </si>
  <si>
    <t>Pedido-23.06.01-9020</t>
  </si>
  <si>
    <t>Pedido-23.06.01-9018</t>
  </si>
  <si>
    <t>SINCROSLAB SAS</t>
  </si>
  <si>
    <t>Pedido-23.06.01-9017</t>
  </si>
  <si>
    <t>Pedido-23.06.01-9016</t>
  </si>
  <si>
    <t>LIFS DE COLOMBIA SAS</t>
  </si>
  <si>
    <t xml:space="preserve">BASE PÀRA COMISION DE JUNIO </t>
  </si>
  <si>
    <t xml:space="preserve">COMISION DE JUNIO </t>
  </si>
  <si>
    <t xml:space="preserve">BASE COMISIONES PENDIENTES DE ABRIL </t>
  </si>
  <si>
    <t xml:space="preserve">BASE COMISIONES PENDIENTES DE MAYO </t>
  </si>
  <si>
    <t xml:space="preserve">TOTAL COMISIONES PASADAS </t>
  </si>
  <si>
    <t>DELIVERANCE SHIPPING LINE S.A.S.</t>
  </si>
  <si>
    <t>Aa</t>
  </si>
  <si>
    <t>q</t>
  </si>
  <si>
    <t>A C A</t>
  </si>
  <si>
    <t>a  A C</t>
  </si>
  <si>
    <t xml:space="preserve">A </t>
  </si>
  <si>
    <t>Pedido-23.07.31-9393</t>
  </si>
  <si>
    <t>EDIFICIO ZYNNIA PARK PROPIEDAD HORIZONTAL</t>
  </si>
  <si>
    <t>Pedido-23.07.28-9380</t>
  </si>
  <si>
    <t>COMERCIALIZADORA R&amp;M S.A.S.</t>
  </si>
  <si>
    <t>Pedido-23.07.27-9378</t>
  </si>
  <si>
    <t>OMAR MATEUS</t>
  </si>
  <si>
    <t>Pedido-23.07.26-9367</t>
  </si>
  <si>
    <t>JOSE CASTILLO</t>
  </si>
  <si>
    <t>Pedido-23.07.26-9365</t>
  </si>
  <si>
    <t>HENRRY CARDENAS PIZA</t>
  </si>
  <si>
    <t>Pedido-23.07.26-9364</t>
  </si>
  <si>
    <t>CONNECT SUPPORT OPERATIONAL SERVICES SAS</t>
  </si>
  <si>
    <t>Pedido-23.07.25-9358</t>
  </si>
  <si>
    <t>COMPRESORES Y REDES NEUMATICAS LTDA.</t>
  </si>
  <si>
    <t>Pedido-23.07.25-9357</t>
  </si>
  <si>
    <t>QUETZAL INTERNATIONAL SERVICES SAS</t>
  </si>
  <si>
    <t>Pedido-23.07.24-9345</t>
  </si>
  <si>
    <t>MEDICOS ASOCIADOS CIUDAD JARDIN LIMITADA</t>
  </si>
  <si>
    <t>FUSAGASUGÁ (CUN)</t>
  </si>
  <si>
    <t>Pedido-23.07.24-9343</t>
  </si>
  <si>
    <t>EFINVER SOCIEDAD EN COMANDITA POR ACCIONES</t>
  </si>
  <si>
    <t>Pedido-23.07.24-9342</t>
  </si>
  <si>
    <t>HUASKA COFFEE ROASTERS S.A.S.</t>
  </si>
  <si>
    <t>Pedido-23.07.24-9340</t>
  </si>
  <si>
    <t>GREEN BRICK SAS</t>
  </si>
  <si>
    <t>Pedido-23.07.22-9338</t>
  </si>
  <si>
    <t>VIVIANA DELGADO</t>
  </si>
  <si>
    <t>Pedido-23.07.22-9337</t>
  </si>
  <si>
    <t>JOSE HUMBERTO MORENO</t>
  </si>
  <si>
    <t>Pedido-23.07.22-9335</t>
  </si>
  <si>
    <t>XEMDAL SAS BIC</t>
  </si>
  <si>
    <t>Pedido-23.07.22-9332</t>
  </si>
  <si>
    <t>INNOVACION TECNOLOGICA DE CALI SAS</t>
  </si>
  <si>
    <t>Pedido-23.07.21-9331</t>
  </si>
  <si>
    <t>NAHASLY MEDINA</t>
  </si>
  <si>
    <t>Pedido-23.07.21-9328</t>
  </si>
  <si>
    <t>Pedido-23.07.21-9326</t>
  </si>
  <si>
    <t>AGILEX EXPRESS S.A.S.</t>
  </si>
  <si>
    <t>Pedido-23.07.21-9324</t>
  </si>
  <si>
    <t>Pedido-23.07.21-9329</t>
  </si>
  <si>
    <t>KATHERINE RODRIGUEZ AGUILAR</t>
  </si>
  <si>
    <t>Pedido-23.07.19-9318</t>
  </si>
  <si>
    <t>IGLESIA LA BIBLIA DICE DE SANTAFE DE BOGOTA</t>
  </si>
  <si>
    <t>Pedido-23.07.18-9309</t>
  </si>
  <si>
    <t>CARLOS MARIO BUSTAMANTE OTERO</t>
  </si>
  <si>
    <t>Pedido-23.07.18-9307</t>
  </si>
  <si>
    <t>ASIA PARTES S.A.S.</t>
  </si>
  <si>
    <t>Pedido-23.07.18-9303</t>
  </si>
  <si>
    <t>CONSULTORIA Y MEDIO AMBIENTE S.A.</t>
  </si>
  <si>
    <t>Pedido-23.07.18-9302</t>
  </si>
  <si>
    <t>SERVICIO TECNICO TODO HOGAR S.A.S</t>
  </si>
  <si>
    <t>Pedido-23.07.17-9298</t>
  </si>
  <si>
    <t>JAIR ZARATE SILVA</t>
  </si>
  <si>
    <t>Pedido-23.07.17-9297</t>
  </si>
  <si>
    <t>RODOLFO ANDRES CHIVATA QUIROGA</t>
  </si>
  <si>
    <t>Pedido-23.07.17-9296</t>
  </si>
  <si>
    <t>ASISTENCIAS ESPECIALIZADAS SAS</t>
  </si>
  <si>
    <t>Pedido-23.07.17-9295</t>
  </si>
  <si>
    <t>REESAG S.A.S</t>
  </si>
  <si>
    <t>Pedido-23.07.15-9292</t>
  </si>
  <si>
    <t>ANDRES FELIPE HUERFANO MORENO</t>
  </si>
  <si>
    <t>Pedido-23.07.14-9290</t>
  </si>
  <si>
    <t>Pedido-23.07.14-9287</t>
  </si>
  <si>
    <t>CONDOMINIO CAMPESTRE PIEDRA SANTA P.H.</t>
  </si>
  <si>
    <t>Pedido-23.07.13-9281</t>
  </si>
  <si>
    <t>Pedido-23.07.13-9280</t>
  </si>
  <si>
    <t>ARMANDO RODRIGUEZ BARATO</t>
  </si>
  <si>
    <t>Pedido-23.07.13-9279</t>
  </si>
  <si>
    <t>GLCONSTRUMAT S.A.S.</t>
  </si>
  <si>
    <t>Pedido-23.07.12-9271</t>
  </si>
  <si>
    <t>JOSE LUIS MANOSALVA MANZANO</t>
  </si>
  <si>
    <t>GONZALEZ (CES)</t>
  </si>
  <si>
    <t>Pedido-23.07.12-9270</t>
  </si>
  <si>
    <t>YEINY DIAZ LOPEZ</t>
  </si>
  <si>
    <t>Pedido-23.07.12-9269</t>
  </si>
  <si>
    <t>SAI TUGS S.A.S</t>
  </si>
  <si>
    <t>SAN ANDRES (AND)</t>
  </si>
  <si>
    <t>Pedido-23.07.12-9266</t>
  </si>
  <si>
    <t>Pedido-23.07.12-9262</t>
  </si>
  <si>
    <t>ZUAKATOON SAS</t>
  </si>
  <si>
    <t>Pedido-23.07.12-9260</t>
  </si>
  <si>
    <t>Pedido-23.07.11-9259</t>
  </si>
  <si>
    <t>GRAN ESTACION II CENTRO COMERCIAL PROPIEDAD HORIZONTAL</t>
  </si>
  <si>
    <t>Pedido-23.07.11-9258</t>
  </si>
  <si>
    <t>ALEJANDRO BARRETO LEZAMA</t>
  </si>
  <si>
    <t>Pedido-23.07.11-9257</t>
  </si>
  <si>
    <t>DISTRIBUIDORA PEREZ RINCON S.A.S</t>
  </si>
  <si>
    <t>Pedido-23.07.11-9255</t>
  </si>
  <si>
    <t>ANDRES CASTILLO</t>
  </si>
  <si>
    <t>Pedido-23.07.11-9249</t>
  </si>
  <si>
    <t>CARLOS ARTURO ROJAS FANDIÑO</t>
  </si>
  <si>
    <t>Pedido-23.07.10-9256</t>
  </si>
  <si>
    <t>HUGO MARIO OCAMPO PARRA</t>
  </si>
  <si>
    <t>Pedido-23.07.10-9248</t>
  </si>
  <si>
    <t>ALEXANDER BOCANEGRA</t>
  </si>
  <si>
    <t>Pedido-23.07.08-9243</t>
  </si>
  <si>
    <t>Pedido-23.07.08-9242</t>
  </si>
  <si>
    <t>ADRIAN IGNACIO CARDONA MORA</t>
  </si>
  <si>
    <t>Pedido-23.07.07-9237</t>
  </si>
  <si>
    <t>FUNDACION NIÑA MARIA</t>
  </si>
  <si>
    <t>ALBAN (CUN)</t>
  </si>
  <si>
    <t>Pedido-23.07.06-9231</t>
  </si>
  <si>
    <t>Pedido-23.07.06-9230</t>
  </si>
  <si>
    <t>DISEÑOS Y SOLUCIONES INDUSTRIALES S.A.S.</t>
  </si>
  <si>
    <t>LA ESTRELLA (ANT)</t>
  </si>
  <si>
    <t>Pedido-23.07.06-9228</t>
  </si>
  <si>
    <t>LEYDY JHOANNA PIAMBA CHICA</t>
  </si>
  <si>
    <t>PITALITO (HUI)</t>
  </si>
  <si>
    <t>Pedido-23.07.05-9227</t>
  </si>
  <si>
    <t>WENDY GÓMEZ</t>
  </si>
  <si>
    <t>Pedido-23.07.05-9226</t>
  </si>
  <si>
    <t>Pedido-23.07.05-9224</t>
  </si>
  <si>
    <t>SODICO S A S</t>
  </si>
  <si>
    <t>Pedido-23.07.05-9223</t>
  </si>
  <si>
    <t>Pedido-23.07.05-9222</t>
  </si>
  <si>
    <t>AGRO GRAIN S.A.</t>
  </si>
  <si>
    <t>Pedido-23.07.05-9221</t>
  </si>
  <si>
    <t>THYMS COLOMBIA S.A.S.</t>
  </si>
  <si>
    <t>Pedido-23.07.05-9220</t>
  </si>
  <si>
    <t>Pedido-23.07.05-9218</t>
  </si>
  <si>
    <t>EBERTO MARTINEZ S.A.S</t>
  </si>
  <si>
    <t>Pedido-23.07.05-9216</t>
  </si>
  <si>
    <t>Pedido-23.07.05-9215</t>
  </si>
  <si>
    <t>LIGA COLOMBIANA CONTRA EL CANCER</t>
  </si>
  <si>
    <t>Pedido-23.07.04-9211</t>
  </si>
  <si>
    <t>MASSARI S A S</t>
  </si>
  <si>
    <t>Pedido-23.07.04-9209</t>
  </si>
  <si>
    <t>LABWARE COLOMBIA S.A.S.</t>
  </si>
  <si>
    <t>Pedido-23.07.01-9207</t>
  </si>
  <si>
    <t>CACAO DE COLOMBIA S.A.S.</t>
  </si>
  <si>
    <t>POPAYÁN (CAU)</t>
  </si>
  <si>
    <t xml:space="preserve">VENTAS DE JULIO </t>
  </si>
  <si>
    <t>Pedido-23.07.25-9354</t>
  </si>
  <si>
    <t>SAMA GASTRO BAR</t>
  </si>
  <si>
    <t>PENDIENTES DE JULIO 2023</t>
  </si>
  <si>
    <t xml:space="preserve">PENDIENTES DE JUNIO </t>
  </si>
  <si>
    <t>Pedido-23.05.29-8999</t>
  </si>
  <si>
    <t>LOGYTECH MOBILE SAS</t>
  </si>
  <si>
    <t xml:space="preserve">FALTA PAGO </t>
  </si>
  <si>
    <t>CB</t>
  </si>
  <si>
    <t>PENDIENTE FACTURA</t>
  </si>
  <si>
    <t>C</t>
  </si>
  <si>
    <t>E</t>
  </si>
  <si>
    <t>X</t>
  </si>
  <si>
    <t>COMISION JULIO</t>
  </si>
  <si>
    <t>COMISION PENDIENTE MAYIO</t>
  </si>
  <si>
    <t>COMISION PENDIENTE JUNIO</t>
  </si>
  <si>
    <t>TOTAL A PAGAR  15 AGOSTO</t>
  </si>
  <si>
    <t>Pedido-23.08.30-9602</t>
  </si>
  <si>
    <t>SEVEN PILLARS S.A.S.</t>
  </si>
  <si>
    <t>Pedido-23.08.29-9590</t>
  </si>
  <si>
    <t>FERRELECTRICOS MASAN SAS</t>
  </si>
  <si>
    <t>Pedido-23.08.28-9586</t>
  </si>
  <si>
    <t>Pedido-23.08.28-9585</t>
  </si>
  <si>
    <t>BERNARDO HERRERA</t>
  </si>
  <si>
    <t>Pedido-23.08.26-9579</t>
  </si>
  <si>
    <t>CONSORCIO ATENAS 121</t>
  </si>
  <si>
    <t>Pedido-23.08.25-9571</t>
  </si>
  <si>
    <t>CARLOS ALBERTO TURRIAGO CARDENAS</t>
  </si>
  <si>
    <t>Pedido-23.08.24-9565</t>
  </si>
  <si>
    <t>YUDI LOZANO</t>
  </si>
  <si>
    <t>Pedido-23.08.24-9560</t>
  </si>
  <si>
    <t>DIEGO ANDRES SUAREZ</t>
  </si>
  <si>
    <t>Pedido-23.08.23-9553</t>
  </si>
  <si>
    <t>JANNINE MONTANA</t>
  </si>
  <si>
    <t>Pedido-23.08.22-9544</t>
  </si>
  <si>
    <t>Pedido-23.08.22-9543</t>
  </si>
  <si>
    <t>CLAUDIA PATRICIA COLMENARES TAPIAS</t>
  </si>
  <si>
    <t>Pedido-23.08.22-9537</t>
  </si>
  <si>
    <t>DANIEL ESTEBAN LADINO TORRES</t>
  </si>
  <si>
    <t>Pedido-23.08.19-9535</t>
  </si>
  <si>
    <t>COINOBRAS GAS S.A. E.S.P.</t>
  </si>
  <si>
    <t>Pedido-23.08.19-9534</t>
  </si>
  <si>
    <t>JORGE NEIRA</t>
  </si>
  <si>
    <t>Pedido-23.08.18-9529</t>
  </si>
  <si>
    <t>RUTH SANCHEZ</t>
  </si>
  <si>
    <t>Pedido-23.08.18-9526</t>
  </si>
  <si>
    <t>RENTOKIL INITIAL COLOMBIA S A S</t>
  </si>
  <si>
    <t>Pedido-23.08.18-9524</t>
  </si>
  <si>
    <t>CONJUNTO RESIDENCIAL PORTALES DEL COUNTRY</t>
  </si>
  <si>
    <t>Pedido-23.08.18-9522</t>
  </si>
  <si>
    <t>INZETT S.A.S</t>
  </si>
  <si>
    <t>Pedido-23.08.17-9518</t>
  </si>
  <si>
    <t>Pedido-23.08.17-9517</t>
  </si>
  <si>
    <t>LUZ MARINA ABELLA WILCHES</t>
  </si>
  <si>
    <t>Pedido-23.08.17-9516</t>
  </si>
  <si>
    <t>MATEO ARENAS BOTERO</t>
  </si>
  <si>
    <t>Pedido-23.08.17-9515</t>
  </si>
  <si>
    <t>CYS TECNOLOGIA SAS</t>
  </si>
  <si>
    <t>Pedido-23.08.16-9514</t>
  </si>
  <si>
    <t>ITACA ABOGADOS S A S</t>
  </si>
  <si>
    <t>Pedido-23.08.16-9513</t>
  </si>
  <si>
    <t>MIGUEL ANGEL PADILLA PADILLA</t>
  </si>
  <si>
    <t>Pedido-23.08.16-9512</t>
  </si>
  <si>
    <t>LA SOLUCION T LTDA</t>
  </si>
  <si>
    <t>QUIBDO (CHO)</t>
  </si>
  <si>
    <t>Pedido-23.08.16-9511</t>
  </si>
  <si>
    <t>ENGINEERING PROJECTS AND SERVICES S. A. S.</t>
  </si>
  <si>
    <t>Pedido-23.08.16-9509</t>
  </si>
  <si>
    <t>MARIBEL BUITRAGO</t>
  </si>
  <si>
    <t>Pedido-23.08.16-9506</t>
  </si>
  <si>
    <t>Pedido-23.08.15-9499</t>
  </si>
  <si>
    <t>LOGGRO SAS</t>
  </si>
  <si>
    <t>ITAGUI (ANT)</t>
  </si>
  <si>
    <t>Pedido-23.08.14-9497</t>
  </si>
  <si>
    <t>CAMILO BELTRAN</t>
  </si>
  <si>
    <t>Pedido-23.08.14-9495</t>
  </si>
  <si>
    <t>ARQUIDEZ SAS</t>
  </si>
  <si>
    <t>Pedido-23.08.14-9493</t>
  </si>
  <si>
    <t>MARCOS DANIEL VILLAMIL</t>
  </si>
  <si>
    <t>SOCORRO (SAN)</t>
  </si>
  <si>
    <t>Pedido-23.08.14-9491</t>
  </si>
  <si>
    <t>DANIEL FELIPE BRIÑEZ</t>
  </si>
  <si>
    <t>Pedido-23.08.12-9487</t>
  </si>
  <si>
    <t>Pedido-23.08.11-9481</t>
  </si>
  <si>
    <t>SEBASTIAN PERDOMO</t>
  </si>
  <si>
    <t>Pedido-23.08.11-9475</t>
  </si>
  <si>
    <t>FICO FERRETERIAS S A S</t>
  </si>
  <si>
    <t>Pedido-23.08.10-9471</t>
  </si>
  <si>
    <t>EMIRGEN MARTINEZ MONTAÑEZ</t>
  </si>
  <si>
    <t>SARAVENA (ARA)</t>
  </si>
  <si>
    <t>Pedido-23.08.10-9470</t>
  </si>
  <si>
    <t>Pedido-23.08.10-9469</t>
  </si>
  <si>
    <t>FELIPE GONZALEZ</t>
  </si>
  <si>
    <t>Pedido-23.08.10-9465</t>
  </si>
  <si>
    <t>STUDIO CREARQ S A S</t>
  </si>
  <si>
    <t>Pedido-23.08.10-9463</t>
  </si>
  <si>
    <t>JULIO GABRIEL ALVARADO ROLDAN</t>
  </si>
  <si>
    <t>SAN JOSE DEL GUAVIARE (GUA)</t>
  </si>
  <si>
    <t>Pedido-23.08.10-9460</t>
  </si>
  <si>
    <t>Pedido-23.08.09-9459</t>
  </si>
  <si>
    <t>ASIGNAR S.A.S</t>
  </si>
  <si>
    <t>Pedido-23.08.09-9457</t>
  </si>
  <si>
    <t>MINERAL CORP S A S</t>
  </si>
  <si>
    <t>Pedido-23.08.08-9455</t>
  </si>
  <si>
    <t>ALEXANDER JARAMILLO RODRIGUEZ</t>
  </si>
  <si>
    <t>Pedido-23.08.04-9444</t>
  </si>
  <si>
    <t>PROVECAMPO SAS</t>
  </si>
  <si>
    <t>Pedido-23.08.04-9437</t>
  </si>
  <si>
    <t>FELIPE CIFUENTES</t>
  </si>
  <si>
    <t>Pedido-23.08.04-9435</t>
  </si>
  <si>
    <t>Pedido-23.08.04-9430</t>
  </si>
  <si>
    <t>Pedido-23.08.03-9428</t>
  </si>
  <si>
    <t>INGRID JEANNETTE RODRIGUEZ RODRIGUEZ</t>
  </si>
  <si>
    <t>Pedido-23.08.03-9426</t>
  </si>
  <si>
    <t>Pedido-23.08.03-9425</t>
  </si>
  <si>
    <t>CLAUDIA PATRICIA PORTILLA</t>
  </si>
  <si>
    <t>Pedido-23.08.03-9424</t>
  </si>
  <si>
    <t>ROSA DEL PILAR LOPEZ ROBAYO</t>
  </si>
  <si>
    <t>Pedido-23.08.02-9420</t>
  </si>
  <si>
    <t>ERNESTO CARLOS PALACIO CORONADO</t>
  </si>
  <si>
    <t>Pedido-23.08.02-9417</t>
  </si>
  <si>
    <t>Pedido-23.08.02-9414</t>
  </si>
  <si>
    <t>Pedido-23.08.02-9407</t>
  </si>
  <si>
    <t>OSCAR CASTILLO FAJARDO</t>
  </si>
  <si>
    <t>Pedido-23.08.01-9410</t>
  </si>
  <si>
    <t>Pedido-23.08.01-9403</t>
  </si>
  <si>
    <t>INTERVENTORIAS CONSULTORIAS Y CONSTRUCCIONES S.A.S</t>
  </si>
  <si>
    <t>PUERTO BOYACA (BOY)</t>
  </si>
  <si>
    <t>Pedido-23.08.01-9400</t>
  </si>
  <si>
    <t>C&amp;C DISEÑO INGENIERÍA Y CONSTRUCCIÓN S.A.S.</t>
  </si>
  <si>
    <t>Pedido-23.08.01-9401</t>
  </si>
  <si>
    <t xml:space="preserve">COMISION AGOSTO </t>
  </si>
  <si>
    <t xml:space="preserve">COMISIONES DE AGOSTO </t>
  </si>
  <si>
    <t>Pedido-23.08.25-9575</t>
  </si>
  <si>
    <t>INVERSIONES SOCHAGOTA S.A.S</t>
  </si>
  <si>
    <t xml:space="preserve">COMISIONES PENDIENTES DE AGOSTO </t>
  </si>
  <si>
    <t>COMISION PENDIENTE JULIO</t>
  </si>
  <si>
    <t xml:space="preserve">COMISION DE MESES PASADOS </t>
  </si>
  <si>
    <t>A-C</t>
  </si>
  <si>
    <t>A-aaa</t>
  </si>
  <si>
    <t>AaAE</t>
  </si>
  <si>
    <t>aAA</t>
  </si>
  <si>
    <t>aaA</t>
  </si>
  <si>
    <t>Pedido-23.09.23-9769</t>
  </si>
  <si>
    <t>JOSE ORLANDO AVENDAÑO</t>
  </si>
  <si>
    <t>Pedido-23.09.22-9768</t>
  </si>
  <si>
    <t>MABEL YULIANA AYALA MENESES</t>
  </si>
  <si>
    <t>Pedido-23.09.21-9758</t>
  </si>
  <si>
    <t>TEJIDOS SINTETICOS DE COLOMBIA S.A</t>
  </si>
  <si>
    <t>GIRON (SAN)</t>
  </si>
  <si>
    <t>Pedido-23.09.20-9750</t>
  </si>
  <si>
    <t>DANIEL SANTIAGO PINEDA MENDIETA</t>
  </si>
  <si>
    <t>Pedido-23.09.20-9749</t>
  </si>
  <si>
    <t>ALEJANDRO CORTES MORA</t>
  </si>
  <si>
    <t>Pedido-23.09.20-9743</t>
  </si>
  <si>
    <t>DXN COLOMBIA S.A.S.</t>
  </si>
  <si>
    <t>Pedido-23.09.19-9741</t>
  </si>
  <si>
    <t>Pedido-23.09.19-9740</t>
  </si>
  <si>
    <t>Pedido-23.09.19-9738</t>
  </si>
  <si>
    <t>PMA CONSULTORES &amp; ASESORES SAS</t>
  </si>
  <si>
    <t>VILLETA (CUN)</t>
  </si>
  <si>
    <t>Pedido-23.09.19-9737</t>
  </si>
  <si>
    <t>Pedido-23.09.18-9733</t>
  </si>
  <si>
    <t>Pedido-23.09.18-9730</t>
  </si>
  <si>
    <t>Pedido-23.09.18-9726</t>
  </si>
  <si>
    <t>TECNO CERAMIC LABORATORIO DENTAL SAS</t>
  </si>
  <si>
    <t>Pedido-23.09.16-9724</t>
  </si>
  <si>
    <t>JAVIER ORTIZ</t>
  </si>
  <si>
    <t>Pedido-23.09.16-9723</t>
  </si>
  <si>
    <t>IVETTE ROCIO RINCON</t>
  </si>
  <si>
    <t>Pedido-23.09.15-9722</t>
  </si>
  <si>
    <t>PAOLA BARBOSA MEDINA</t>
  </si>
  <si>
    <t>Pedido-23.09.15-9721</t>
  </si>
  <si>
    <t>TODACO S. A. S.</t>
  </si>
  <si>
    <t>Pedido-23.09.15-9720</t>
  </si>
  <si>
    <t>Pedido-23.09.15-9719</t>
  </si>
  <si>
    <t>Pedido-23.09.14-9715</t>
  </si>
  <si>
    <t>LEONARD MAIGUEL</t>
  </si>
  <si>
    <t>Pedido-23.09.14-9712</t>
  </si>
  <si>
    <t>RAUL RODRIGUEZ</t>
  </si>
  <si>
    <t>Pedido-23.09.14-9711</t>
  </si>
  <si>
    <t>CLAUDIA PARRA</t>
  </si>
  <si>
    <t>Pedido-23.09.14-9710</t>
  </si>
  <si>
    <t>JORGE WILLIAM GALINDO RUA</t>
  </si>
  <si>
    <t>Pedido-23.09.14-9709</t>
  </si>
  <si>
    <t>NOBEL RODRIGUEZ</t>
  </si>
  <si>
    <t>Pedido-23.09.14-9707</t>
  </si>
  <si>
    <t>CHRISTIAN DANIEL CALDERON CAMARGO</t>
  </si>
  <si>
    <t>Pedido-23.09.14-9708</t>
  </si>
  <si>
    <t>Pedido-23.09.14-9706</t>
  </si>
  <si>
    <t>ROSA ORTIZ BERMÚDEZ</t>
  </si>
  <si>
    <t>Pedido-23.09.13-9705</t>
  </si>
  <si>
    <t>Pedido-23.09.13-9704</t>
  </si>
  <si>
    <t>MÓNICA MENESES NORIEGA</t>
  </si>
  <si>
    <t>PLATO (MAG)</t>
  </si>
  <si>
    <t>Pedido-23.09.13-9703</t>
  </si>
  <si>
    <t>ANDRES FELIPE CEPEDA VEGA</t>
  </si>
  <si>
    <t>Pedido-23.09.13-9702</t>
  </si>
  <si>
    <t>LAURA CONCHA</t>
  </si>
  <si>
    <t>Pedido-23.09.13-9701</t>
  </si>
  <si>
    <t>ORLANDO ALFONSO</t>
  </si>
  <si>
    <t>Pedido-23.09.13-9699</t>
  </si>
  <si>
    <t>FIDEL CASTIBLANCO GAVILAN</t>
  </si>
  <si>
    <t>Pedido-23.09.12-9697</t>
  </si>
  <si>
    <t>JUAN CARLOS DIAZ</t>
  </si>
  <si>
    <t>Pedido-23.09.12-9695</t>
  </si>
  <si>
    <t>Pedido-23.09.12-9694</t>
  </si>
  <si>
    <t>FRANCISCO PEÑA</t>
  </si>
  <si>
    <t>Pedido-23.09.12-9693</t>
  </si>
  <si>
    <t>JAIME CAICEDO GUERRERO</t>
  </si>
  <si>
    <t>Pedido-23.09.12-9698</t>
  </si>
  <si>
    <t>YAJA S.A.S</t>
  </si>
  <si>
    <t>Pedido-23.09.12-9691</t>
  </si>
  <si>
    <t>JOAQUÍN OTERO</t>
  </si>
  <si>
    <t>Pedido-23.09.12-9685</t>
  </si>
  <si>
    <t>HONOR SERVICIOS DE SEGURIDAD LTDA</t>
  </si>
  <si>
    <t>Pedido-23.09.11-9684</t>
  </si>
  <si>
    <t>Pedido-23.09.11-9692</t>
  </si>
  <si>
    <t>JAGI INDUSTRY SAS</t>
  </si>
  <si>
    <t>Pedido-23.09.08-9686</t>
  </si>
  <si>
    <t>CENTRAL REGIONAL DE MEDIOS SAS</t>
  </si>
  <si>
    <t>Pedido-23.09.08-9673</t>
  </si>
  <si>
    <t>FUNDACION PARA EL DESARROLLO CAFETERO Y AGROPECUARIO</t>
  </si>
  <si>
    <t>GARZON (HUI)</t>
  </si>
  <si>
    <t>Pedido-23.09.08-9668</t>
  </si>
  <si>
    <t>O CONNELL S.A.S</t>
  </si>
  <si>
    <t>YUMBO (VAL)</t>
  </si>
  <si>
    <t>Pedido-23.09.08-9667</t>
  </si>
  <si>
    <t>Pedido-23.09.08-9666</t>
  </si>
  <si>
    <t>CARLOS EVER ROSAS SANCHEZ</t>
  </si>
  <si>
    <t>FLORENCIA (CAQ)</t>
  </si>
  <si>
    <t>Pedido-23.09.07-9661</t>
  </si>
  <si>
    <t>Pedido-23.09.06-9658</t>
  </si>
  <si>
    <t>Pedido-23.09.06-9655</t>
  </si>
  <si>
    <t>Pedido-23.09.06-9654</t>
  </si>
  <si>
    <t>REPRESENTACIONES MARJOTELLES S.A.S.</t>
  </si>
  <si>
    <t>Pedido-23.09.05-9650</t>
  </si>
  <si>
    <t>Pedido-23.09.05-9651</t>
  </si>
  <si>
    <t>Pedido-23.09.05-9646</t>
  </si>
  <si>
    <t>SOCIEDAD ADMINISTRADORA DE LABORES EN MISION SAS</t>
  </si>
  <si>
    <t>Pedido-23.09.05-9645</t>
  </si>
  <si>
    <t>Pedido-23.09.05-9644</t>
  </si>
  <si>
    <t>Pedido-23.09.05-9643</t>
  </si>
  <si>
    <t>COMERCIALIZADORA SELLOS HIDRAULICOS Y AFINES</t>
  </si>
  <si>
    <t>Pedido-23.09.04-9641</t>
  </si>
  <si>
    <t>LIDA TERESA RINCON SILVA</t>
  </si>
  <si>
    <t>Pedido-23.09.04-9637</t>
  </si>
  <si>
    <t>Pedido-23.09.04-9636</t>
  </si>
  <si>
    <t>JOHAN SEBASTIAN WILCHES LOPEZ</t>
  </si>
  <si>
    <t>Pedido-23.09.02-9632</t>
  </si>
  <si>
    <t>Pedido-23.09.01-9629</t>
  </si>
  <si>
    <t>STEVEN MAYORGA</t>
  </si>
  <si>
    <t>Pedido-23.09.01-9626</t>
  </si>
  <si>
    <t>ANGELICA MARIA CASTILLO ROJAS</t>
  </si>
  <si>
    <t>Pedido-23.09.01-9622</t>
  </si>
  <si>
    <t>JULIAN GARCIA SALAZAR</t>
  </si>
  <si>
    <t>COMISIONES PENDIENTES DE SEPTIEMBRE</t>
  </si>
  <si>
    <t>EBERTO MARTINEZ SILLAS Y OFICINAS S.A.S</t>
  </si>
  <si>
    <t>BASE DE SEPTIEMBRE</t>
  </si>
  <si>
    <t>ENTREGADO</t>
  </si>
  <si>
    <t xml:space="preserve">COMISION PENDIENTE AGOSTO </t>
  </si>
  <si>
    <t xml:space="preserve">COMISION DE SEPTIEMBRE </t>
  </si>
  <si>
    <t xml:space="preserve">No APLICA YA FUE PAGA </t>
  </si>
  <si>
    <t>Pedido-23.10.25-9997</t>
  </si>
  <si>
    <t>LAMTEC SAS</t>
  </si>
  <si>
    <t>Pedido-23.10.25-9992</t>
  </si>
  <si>
    <t>MONTAJES EN COMUNICACIONES S.A.S.</t>
  </si>
  <si>
    <t>Pedido-23.10.24-9987</t>
  </si>
  <si>
    <t>CAMILO CARDENAS</t>
  </si>
  <si>
    <t>Pedido-23.10.20-9966</t>
  </si>
  <si>
    <t>ARCE ROJAS CONSULTORES &amp; COMPAÑIA S.A.S</t>
  </si>
  <si>
    <t>Pedido-23.10.20-9962</t>
  </si>
  <si>
    <t>EDGAR EDUARDO MANCIPE LOPEZ</t>
  </si>
  <si>
    <t>Pedido-23.10.18-9953</t>
  </si>
  <si>
    <t>Pedido-23.10.18-9952</t>
  </si>
  <si>
    <t>FERRESUMINISTROS CDS S.A.S</t>
  </si>
  <si>
    <t>Pedido-23.10.17-9940</t>
  </si>
  <si>
    <t>MARCELA COLLAZOS</t>
  </si>
  <si>
    <t>Pedido-23.10.17-9939</t>
  </si>
  <si>
    <t>MIGUEL CARDONA</t>
  </si>
  <si>
    <t>Pedido-23.10.17-9938</t>
  </si>
  <si>
    <t>ANDRÉS FANDIÑO SÁNCHEZ</t>
  </si>
  <si>
    <t>Pedido-23.10.14-9934</t>
  </si>
  <si>
    <t>JORGE ALFREDO LUJAN TORRES</t>
  </si>
  <si>
    <t>Pedido-23.10.14-9933</t>
  </si>
  <si>
    <t>SOS SOLUCIONES DE OFICINA &amp; SUMINISTROS S.A.S</t>
  </si>
  <si>
    <t>Pedido-23.10.14-9932</t>
  </si>
  <si>
    <t>SANTA MARIA 3</t>
  </si>
  <si>
    <t>Pedido-23.10.14-9931</t>
  </si>
  <si>
    <t>ALEJANDRO CORDOBA</t>
  </si>
  <si>
    <t>Pedido-23.10.13-9927</t>
  </si>
  <si>
    <t>ISOPOR S.A.S. EN REORGANIZACION</t>
  </si>
  <si>
    <t>Pedido-23.10.12-9921</t>
  </si>
  <si>
    <t>FRANCISCO RODRÍGUEZ GARCÍA</t>
  </si>
  <si>
    <t>ARBELAEZ (CUN)</t>
  </si>
  <si>
    <t>Pedido-23.10.12-9920</t>
  </si>
  <si>
    <t>HECTOR GARCÍA</t>
  </si>
  <si>
    <t>Pedido-23.10.12-9916</t>
  </si>
  <si>
    <t>EDIFICIO OPEN 10 K PROPIEDAD HORIZONTAL</t>
  </si>
  <si>
    <t>Pedido-23.10.11-9913</t>
  </si>
  <si>
    <t>GLOBE COLOMBIA S.A.S</t>
  </si>
  <si>
    <t>Pedido-23.10.10-9908</t>
  </si>
  <si>
    <t>CARBONES ARPE SAS</t>
  </si>
  <si>
    <t>Pedido-23.10.10-9904</t>
  </si>
  <si>
    <t>Pedido-23.10.10-9903</t>
  </si>
  <si>
    <t>Pedido-23.10.10-9902</t>
  </si>
  <si>
    <t>FUNDACION AMIGOS DE LA SALUD</t>
  </si>
  <si>
    <t>Pedido-23.10.10-9899</t>
  </si>
  <si>
    <t>Pedido-23.10.10-9900</t>
  </si>
  <si>
    <t>CONSORCIO TRONCAL 68</t>
  </si>
  <si>
    <t>Pedido-23.10.10-9901</t>
  </si>
  <si>
    <t>CONSORCIO PISTA PATINAJE 2022</t>
  </si>
  <si>
    <t>TULUA (VAL)</t>
  </si>
  <si>
    <t>Pedido-23.10.10-9897</t>
  </si>
  <si>
    <t>MUEBLES WF HERMANOS SAS</t>
  </si>
  <si>
    <t>Pedido-23.10.10-9896</t>
  </si>
  <si>
    <t>Pedido-23.10.09-9893</t>
  </si>
  <si>
    <t>Pedido-23.10.07-9887</t>
  </si>
  <si>
    <t>Pedido-23.10.06-9886</t>
  </si>
  <si>
    <t>RAFAEL ECHEVERRY</t>
  </si>
  <si>
    <t>Pedido-23.10.06-9881</t>
  </si>
  <si>
    <t>Pedido-23.10.05-9864</t>
  </si>
  <si>
    <t>VESGA MORENO INGENIEROS SAS BIC</t>
  </si>
  <si>
    <t>Pedido-23.10.05-9863</t>
  </si>
  <si>
    <t>DIMITRI OSPINO</t>
  </si>
  <si>
    <t>Pedido-23.10.05-9862</t>
  </si>
  <si>
    <t>LORENA GUAYACAN</t>
  </si>
  <si>
    <t>Pedido-23.10.04-9858</t>
  </si>
  <si>
    <t>EGALI STUDY ABROAD S.A.S.</t>
  </si>
  <si>
    <t>Pedido-23.10.04-9857</t>
  </si>
  <si>
    <t>Pedido-23.10.04-9889</t>
  </si>
  <si>
    <t>INVERSIONES FELCAM S.A.S</t>
  </si>
  <si>
    <t>Pedido-23.10.04-9859</t>
  </si>
  <si>
    <t>DIGITAL CONTROL &amp; SECURITY SEGURIDAD Y COMUNICACIONES S.A.S.</t>
  </si>
  <si>
    <t>Pedido-23.10.04-9856</t>
  </si>
  <si>
    <t>HECC COURRIER EXPRESS LIMITADA</t>
  </si>
  <si>
    <t>Pedido-23.10.04-9855</t>
  </si>
  <si>
    <t>Pedido-23.10.04-9848</t>
  </si>
  <si>
    <t>CARDIOIB SAS</t>
  </si>
  <si>
    <t>Pedido-23.10.03-9844</t>
  </si>
  <si>
    <t>FUNDACION PARA LA LIBERTAD DE PRENSA</t>
  </si>
  <si>
    <t>Pedido-23.10.03-9842</t>
  </si>
  <si>
    <t>Pedido-23.10.03-9838</t>
  </si>
  <si>
    <t>CAMILA RUIZ</t>
  </si>
  <si>
    <t>Pedido-23.10.03-9837</t>
  </si>
  <si>
    <t>Pedido-23.10.02-9841</t>
  </si>
  <si>
    <t>Pedido-23.10.02-9835</t>
  </si>
  <si>
    <t>FUNDACIÓN HG</t>
  </si>
  <si>
    <t>SAN SEBASTIAN DE BUENAVISTA (MAG)</t>
  </si>
  <si>
    <t>Pedido-23.10.02-9836</t>
  </si>
  <si>
    <t>Pedido-23.10.02-9834</t>
  </si>
  <si>
    <t>THE ANSWER SAS</t>
  </si>
  <si>
    <t>Pedido-23.10.02-9826</t>
  </si>
  <si>
    <t>Pedido-23.10.02-9823</t>
  </si>
  <si>
    <t>Pedido-23.10.02-9821</t>
  </si>
  <si>
    <t>VELOENVIOS S.A.S.</t>
  </si>
  <si>
    <t>Pedido-23.10.02-9817</t>
  </si>
  <si>
    <t>LABORATORIOS HIGIETEX S.A.S</t>
  </si>
  <si>
    <t>Pedido-23.10.30-00036</t>
  </si>
  <si>
    <t>Pedido-23.10.30-00027</t>
  </si>
  <si>
    <t>Pedido-23.10.26-00006</t>
  </si>
  <si>
    <t>Pedido-23.10.06-9883</t>
  </si>
  <si>
    <t>Pedido-23.10.02-9824</t>
  </si>
  <si>
    <t>TRANSPORTES ARIZONA S.A</t>
  </si>
  <si>
    <t>INSTITUTO SAN PABLO APOSTOL</t>
  </si>
  <si>
    <t>Comi</t>
  </si>
  <si>
    <t>TOTAL A PAGAR  15 NOVIEMBRE</t>
  </si>
  <si>
    <t>COMISION PENDIENTE SEPTIEMBRE</t>
  </si>
  <si>
    <t>COMISION DE OCTUBRE PROMEDIO</t>
  </si>
  <si>
    <t>VENTAS EFECTIVAS</t>
  </si>
  <si>
    <t>Pedido-23.11.29-00244</t>
  </si>
  <si>
    <t>COMPASSION MEDICAL SERVICE SAS</t>
  </si>
  <si>
    <t>Calle 124 # 15-29 of 405 edificio Jorge Barón torre A</t>
  </si>
  <si>
    <t>Pedido-23.11.29-00241</t>
  </si>
  <si>
    <t>AQSTICA SAS</t>
  </si>
  <si>
    <t>Pedido-23.11.29-00240</t>
  </si>
  <si>
    <t>INNERCIA S.A.S</t>
  </si>
  <si>
    <t>Pedido-23.11.29-00237</t>
  </si>
  <si>
    <t>AC 116 70 C 58 BRR SAN NICOLAS</t>
  </si>
  <si>
    <t>Pedido-23.11.28-00230</t>
  </si>
  <si>
    <t>Calle 12 # 15-42</t>
  </si>
  <si>
    <t>Pedido-23.11.27-00221</t>
  </si>
  <si>
    <t>CEL TECNOLOGIA Y REDES S.A.S.</t>
  </si>
  <si>
    <t>Pedido-23.11.23-00205</t>
  </si>
  <si>
    <t>Pedido-23.11.23-00207</t>
  </si>
  <si>
    <t>QUIMICA ORION S.A.S.</t>
  </si>
  <si>
    <t>Km 1 Vía aeropuerto parque industrial elite 1 bodega 15</t>
  </si>
  <si>
    <t>Pedido-23.11.22-00193</t>
  </si>
  <si>
    <t>BERNARDO MORENO GARZON</t>
  </si>
  <si>
    <t>CL 90 25 109 BRR DIAMANTE II</t>
  </si>
  <si>
    <t>Pedido-23.11.22-00192</t>
  </si>
  <si>
    <t>RT SOLUTIONS S.A.S</t>
  </si>
  <si>
    <t>Carrera 112 # 23g-28</t>
  </si>
  <si>
    <t>Pedido-23.11.22-00183</t>
  </si>
  <si>
    <t>Pedido-23.11.21-00181</t>
  </si>
  <si>
    <t>APARTADO (ANT)</t>
  </si>
  <si>
    <t>Carrera 99 # 96-38</t>
  </si>
  <si>
    <t>Pedido-23.11.21-00180</t>
  </si>
  <si>
    <t>ACF TECHNOLOGIES  COLOMBIA</t>
  </si>
  <si>
    <t>Calle 87 # 15-23 oficina 201</t>
  </si>
  <si>
    <t>Pedido-23.11.21-00178</t>
  </si>
  <si>
    <t>ANDREA ALVEAR MUÑOZ</t>
  </si>
  <si>
    <t>CRA 18A # 12C-80 BARRIO PAJONAL</t>
  </si>
  <si>
    <t>Pedido-23.11.17-00159</t>
  </si>
  <si>
    <t>Pedido-23.11.17-00158</t>
  </si>
  <si>
    <t>COMERCIALIZADORA L &amp; E HERMANOS LTDA.</t>
  </si>
  <si>
    <t>Dirección Av 3 norte # 47 CN 16 Cali</t>
  </si>
  <si>
    <t>Pedido-23.11.16-00151</t>
  </si>
  <si>
    <t>BRIDY YAMIHT PARDO DIAZ</t>
  </si>
  <si>
    <t>TOCANCIPA (CUN)</t>
  </si>
  <si>
    <t>Carrera 3A # 9 - 220 Torre4 Apto 204 Monte Verde II</t>
  </si>
  <si>
    <t>Pedido-23.11.16-00148</t>
  </si>
  <si>
    <t>Pedido-23.11.15-00143</t>
  </si>
  <si>
    <t>JUAN SEBASTIÁN RUIZ</t>
  </si>
  <si>
    <t>Bosa, barrio el jardin Calle 83 b sur # 80 p 30 Bogotá</t>
  </si>
  <si>
    <t>Pedido-23.11.15-00142</t>
  </si>
  <si>
    <t>NESTOR HIDALGO</t>
  </si>
  <si>
    <t>AV 8 N 25 N 82 AP 402-7 ED PALO ALTO</t>
  </si>
  <si>
    <t>Pedido-23.11.15-00141</t>
  </si>
  <si>
    <t>STYLOS OPTICOS SAS</t>
  </si>
  <si>
    <t>Cra 16A 79 05 Of 410</t>
  </si>
  <si>
    <t>Pedido-23.11.14-00129</t>
  </si>
  <si>
    <t>MARIO ISAAC BOLIVAR TORRES</t>
  </si>
  <si>
    <t>Pedido-23.11.14-00128</t>
  </si>
  <si>
    <t>CONSULTORIA FERRETERA S.A.S.</t>
  </si>
  <si>
    <t>Pedido-23.11.14-00124</t>
  </si>
  <si>
    <t>Pedido-23.11.10-00112</t>
  </si>
  <si>
    <t>MSN LABS AMERICAS S.A.S</t>
  </si>
  <si>
    <t>CARRERA 7 # 127-48 OF 408</t>
  </si>
  <si>
    <t>Pedido-23.11.10-00105</t>
  </si>
  <si>
    <t>DIANA CECILIA DUQUE MUÑOZ</t>
  </si>
  <si>
    <t>Calle 22 # 27-30 barrio san José</t>
  </si>
  <si>
    <t>Pedido-23.11.09-00102</t>
  </si>
  <si>
    <t>Pedido-23.11.09-00133</t>
  </si>
  <si>
    <t>Calle 28A N°23-03 Barrio San José</t>
  </si>
  <si>
    <t>Pedido-23.11.09-00099</t>
  </si>
  <si>
    <t>R &amp; M SOLUCIONES EN COMUNICACIONES Y CONECTIVIDAD SAS</t>
  </si>
  <si>
    <t>CARREA 28C #84-60</t>
  </si>
  <si>
    <t>Pedido-23.11.09-00095</t>
  </si>
  <si>
    <t>ENTERPRISE SERVICES COLOMBIA S A S</t>
  </si>
  <si>
    <t>Calle 26 # 92-32 Edificio Connecta centro empresarial, piso 2 of 2-101</t>
  </si>
  <si>
    <t>Pedido-23.11.08-00114</t>
  </si>
  <si>
    <t>INGENIERIA R H S A S</t>
  </si>
  <si>
    <t>Pedido-23.11.08-00086</t>
  </si>
  <si>
    <t>ANTONIO CAMACHO</t>
  </si>
  <si>
    <t>Pedido-23.11.08-00084</t>
  </si>
  <si>
    <t>INGECO INGENIERIA DE CONSTRUCCIONES S A S</t>
  </si>
  <si>
    <t>Avenida 19 No.120 - 71 Oficina. 104</t>
  </si>
  <si>
    <t>Pedido-23.11.08-00146</t>
  </si>
  <si>
    <t>FUNDACION CASA DEL DIABETICO FUNCADI</t>
  </si>
  <si>
    <t>calle 50#29-10 Barrio Sotomayor</t>
  </si>
  <si>
    <t>Pedido-23.11.07-00070</t>
  </si>
  <si>
    <t>ANDRES FELIPE DUQUE TAMAYO</t>
  </si>
  <si>
    <t>SANTA ROSA DE CABAL (RIS)</t>
  </si>
  <si>
    <t>CL 8 13 72</t>
  </si>
  <si>
    <t>Pedido-23.11.07-00069</t>
  </si>
  <si>
    <t>KAREN AGUIRRE</t>
  </si>
  <si>
    <t>Bosa Calle 61 a sur #100a 73 Alameda del rio mz 9 casa 41</t>
  </si>
  <si>
    <t>Pedido-23.11.07-00068</t>
  </si>
  <si>
    <t>JUAN MANUEL PEREZ TOBON</t>
  </si>
  <si>
    <t>Calle 4G # 81A-105. Apartamento 801, torre 12, Aviva Armony</t>
  </si>
  <si>
    <t>Pedido-23.11.07-00065</t>
  </si>
  <si>
    <t>Pedido-23.11.07-00067</t>
  </si>
  <si>
    <t>ALIANZA COLOMBO FRANCESA</t>
  </si>
  <si>
    <t>Pedido-23.11.07-00062</t>
  </si>
  <si>
    <t>cra 55 # 72-109, Edificio Centro Ejecutivo 2, ofic 401</t>
  </si>
  <si>
    <t>Pedido-23.11.07-00061</t>
  </si>
  <si>
    <t>FREDDY CUENCA</t>
  </si>
  <si>
    <t>Carrera 1A#3-46 Oficina 102 Abogado</t>
  </si>
  <si>
    <t>Pedido-23.11.04-00058</t>
  </si>
  <si>
    <t>RAFAEL BAUTISTA</t>
  </si>
  <si>
    <t>Pedido-23.11.03-00060</t>
  </si>
  <si>
    <t>EMPRESA MULTIACTIVA DE SALUD SERMULTISALUD S.A.S.</t>
  </si>
  <si>
    <t>AGUSTIN CODAZZI (CES)</t>
  </si>
  <si>
    <t>CALLE 13 N° 11-88 SANTA RITA</t>
  </si>
  <si>
    <t>Pedido-23.11.03-00057</t>
  </si>
  <si>
    <t>MILTON NAHU RUGE</t>
  </si>
  <si>
    <t>Calle 70i # 18 n 13 sur</t>
  </si>
  <si>
    <t>Pedido-23.11.03-00054</t>
  </si>
  <si>
    <t>NOSWEAT DE COLOMBIA SAS</t>
  </si>
  <si>
    <t>CARRERA 16 #58 A 13</t>
  </si>
  <si>
    <t>Pedido-23.11.03-00050</t>
  </si>
  <si>
    <t>ACERPLAST S.A.S.</t>
  </si>
  <si>
    <t>calle 61 No 26-18 Barrio las Mercedes</t>
  </si>
  <si>
    <t>COMISIONES PENDIENTES DE NOVIEMBRE</t>
  </si>
  <si>
    <t>Pedido-23.11.29-00243</t>
  </si>
  <si>
    <t>Pedido-23.11.29-00231</t>
  </si>
  <si>
    <t>Pedido-23.11.28-00227</t>
  </si>
  <si>
    <t>Pedido-23.11.21-00190</t>
  </si>
  <si>
    <t>Pedido-23.11.21-00174</t>
  </si>
  <si>
    <t>Pedido-23.11.17-00162</t>
  </si>
  <si>
    <t>Pedido-23.11.16-00253</t>
  </si>
  <si>
    <t>Pedido-23.11.07-00072</t>
  </si>
  <si>
    <t>Pedido-23.11.03-00055</t>
  </si>
  <si>
    <t>CONSORCIO ADECUACIONES UNIVERSIDAD</t>
  </si>
  <si>
    <t>COOPERATIVA DE TRABAJO ASOCIADO AGRO Y DERIVADOS</t>
  </si>
  <si>
    <t>INDUSTRIAL SUPPLY GROUP SAS</t>
  </si>
  <si>
    <t>GRUPO AVANZAMOS M&amp;M S.A.S</t>
  </si>
  <si>
    <t>CENTRO COMERCIAL PORTAL DE LA SABANA P H</t>
  </si>
  <si>
    <t>LISANDRO MARQUEZ</t>
  </si>
  <si>
    <t xml:space="preserve">ENTREGADO </t>
  </si>
  <si>
    <t xml:space="preserve">COMISIONES PENDIENTES MESES ATRÁS </t>
  </si>
  <si>
    <t>TOTAL A PAGAR  15 DICIEMBRE</t>
  </si>
  <si>
    <t xml:space="preserve">comisión </t>
  </si>
  <si>
    <t xml:space="preserve">Pendiente por saldo </t>
  </si>
  <si>
    <t xml:space="preserve">COMISION DE NOVIEMBRE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</si>
</sst>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  <numFmt numFmtId="165" formatCode="_-* #,##0.00_-;\-* #,##0.00_-;_-* &quot;-&quot;??_-;_-@"/>
    <numFmt numFmtId="166" formatCode="&quot;$&quot;#,##0"/>
    <numFmt numFmtId="167" formatCode="&quot;$&quot;#,##0.00"/>
    <numFmt numFmtId="168" formatCode="_-&quot;$&quot;\ * #,##0_-;\-&quot;$&quot;\ * #,##0_-;_-&quot;$&quot;\ * &quot;-&quot;??_-;_-@"/>
    <numFmt numFmtId="169" formatCode="_-[$$-240A]\ * #,##0.00_-;\-[$$-240A]\ * #,##0.00_-;_-[$$-240A]\ * &quot;-&quot;??_-;_-@_-"/>
    <numFmt numFmtId="170" formatCode="_-&quot;$&quot;\ * #,##0_-;\-&quot;$&quot;\ * #,##0_-;_-&quot;$&quot;\ * &quot;-&quot;??_-;_-@_-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7" fillId="0" borderId="0" applyFont="0" applyFill="0" applyBorder="0" applyAlignment="0" applyProtection="0"/>
    <xf numFmtId="0" fontId="20" fillId="0" borderId="35" applyNumberFormat="0" applyFill="0" applyAlignment="0" applyProtection="0"/>
    <xf numFmtId="0" fontId="21" fillId="0" borderId="36" applyNumberFormat="0" applyFill="0" applyAlignment="0" applyProtection="0"/>
    <xf numFmtId="0" fontId="22" fillId="0" borderId="37" applyNumberFormat="0" applyFill="0" applyAlignment="0" applyProtection="0"/>
    <xf numFmtId="0" fontId="26" fillId="21" borderId="38" applyNumberFormat="0" applyAlignment="0" applyProtection="0"/>
    <xf numFmtId="0" fontId="27" fillId="22" borderId="39" applyNumberFormat="0" applyAlignment="0" applyProtection="0"/>
    <xf numFmtId="0" fontId="28" fillId="22" borderId="38" applyNumberFormat="0" applyAlignment="0" applyProtection="0"/>
    <xf numFmtId="0" fontId="29" fillId="0" borderId="40" applyNumberFormat="0" applyFill="0" applyAlignment="0" applyProtection="0"/>
    <xf numFmtId="0" fontId="30" fillId="23" borderId="41" applyNumberFormat="0" applyAlignment="0" applyProtection="0"/>
    <xf numFmtId="0" fontId="18" fillId="0" borderId="43" applyNumberFormat="0" applyFill="0" applyAlignment="0" applyProtection="0"/>
    <xf numFmtId="0" fontId="5" fillId="0" borderId="1"/>
    <xf numFmtId="0" fontId="19" fillId="0" borderId="1" applyNumberFormat="0" applyFill="0" applyBorder="0" applyAlignment="0" applyProtection="0"/>
    <xf numFmtId="0" fontId="22" fillId="0" borderId="1" applyNumberFormat="0" applyFill="0" applyBorder="0" applyAlignment="0" applyProtection="0"/>
    <xf numFmtId="0" fontId="23" fillId="18" borderId="1" applyNumberFormat="0" applyBorder="0" applyAlignment="0" applyProtection="0"/>
    <xf numFmtId="0" fontId="24" fillId="19" borderId="1" applyNumberFormat="0" applyBorder="0" applyAlignment="0" applyProtection="0"/>
    <xf numFmtId="0" fontId="25" fillId="20" borderId="1" applyNumberFormat="0" applyBorder="0" applyAlignment="0" applyProtection="0"/>
    <xf numFmtId="0" fontId="31" fillId="0" borderId="1" applyNumberFormat="0" applyFill="0" applyBorder="0" applyAlignment="0" applyProtection="0"/>
    <xf numFmtId="0" fontId="5" fillId="24" borderId="42" applyNumberFormat="0" applyFont="0" applyAlignment="0" applyProtection="0"/>
    <xf numFmtId="0" fontId="32" fillId="0" borderId="1" applyNumberFormat="0" applyFill="0" applyBorder="0" applyAlignment="0" applyProtection="0"/>
    <xf numFmtId="0" fontId="33" fillId="25" borderId="1" applyNumberFormat="0" applyBorder="0" applyAlignment="0" applyProtection="0"/>
    <xf numFmtId="0" fontId="5" fillId="26" borderId="1" applyNumberFormat="0" applyBorder="0" applyAlignment="0" applyProtection="0"/>
    <xf numFmtId="0" fontId="5" fillId="27" borderId="1" applyNumberFormat="0" applyBorder="0" applyAlignment="0" applyProtection="0"/>
    <xf numFmtId="0" fontId="5" fillId="28" borderId="1" applyNumberFormat="0" applyBorder="0" applyAlignment="0" applyProtection="0"/>
    <xf numFmtId="0" fontId="33" fillId="29" borderId="1" applyNumberFormat="0" applyBorder="0" applyAlignment="0" applyProtection="0"/>
    <xf numFmtId="0" fontId="5" fillId="30" borderId="1" applyNumberFormat="0" applyBorder="0" applyAlignment="0" applyProtection="0"/>
    <xf numFmtId="0" fontId="5" fillId="31" borderId="1" applyNumberFormat="0" applyBorder="0" applyAlignment="0" applyProtection="0"/>
    <xf numFmtId="0" fontId="5" fillId="32" borderId="1" applyNumberFormat="0" applyBorder="0" applyAlignment="0" applyProtection="0"/>
    <xf numFmtId="0" fontId="33" fillId="33" borderId="1" applyNumberFormat="0" applyBorder="0" applyAlignment="0" applyProtection="0"/>
    <xf numFmtId="0" fontId="5" fillId="34" borderId="1" applyNumberFormat="0" applyBorder="0" applyAlignment="0" applyProtection="0"/>
    <xf numFmtId="0" fontId="5" fillId="35" borderId="1" applyNumberFormat="0" applyBorder="0" applyAlignment="0" applyProtection="0"/>
    <xf numFmtId="0" fontId="5" fillId="36" borderId="1" applyNumberFormat="0" applyBorder="0" applyAlignment="0" applyProtection="0"/>
    <xf numFmtId="0" fontId="33" fillId="37" borderId="1" applyNumberFormat="0" applyBorder="0" applyAlignment="0" applyProtection="0"/>
    <xf numFmtId="0" fontId="5" fillId="38" borderId="1" applyNumberFormat="0" applyBorder="0" applyAlignment="0" applyProtection="0"/>
    <xf numFmtId="0" fontId="5" fillId="39" borderId="1" applyNumberFormat="0" applyBorder="0" applyAlignment="0" applyProtection="0"/>
    <xf numFmtId="0" fontId="5" fillId="40" borderId="1" applyNumberFormat="0" applyBorder="0" applyAlignment="0" applyProtection="0"/>
    <xf numFmtId="0" fontId="33" fillId="41" borderId="1" applyNumberFormat="0" applyBorder="0" applyAlignment="0" applyProtection="0"/>
    <xf numFmtId="0" fontId="5" fillId="42" borderId="1" applyNumberFormat="0" applyBorder="0" applyAlignment="0" applyProtection="0"/>
    <xf numFmtId="0" fontId="5" fillId="43" borderId="1" applyNumberFormat="0" applyBorder="0" applyAlignment="0" applyProtection="0"/>
    <xf numFmtId="0" fontId="5" fillId="44" borderId="1" applyNumberFormat="0" applyBorder="0" applyAlignment="0" applyProtection="0"/>
    <xf numFmtId="0" fontId="33" fillId="45" borderId="1" applyNumberFormat="0" applyBorder="0" applyAlignment="0" applyProtection="0"/>
    <xf numFmtId="0" fontId="5" fillId="46" borderId="1" applyNumberFormat="0" applyBorder="0" applyAlignment="0" applyProtection="0"/>
    <xf numFmtId="0" fontId="5" fillId="47" borderId="1" applyNumberFormat="0" applyBorder="0" applyAlignment="0" applyProtection="0"/>
    <xf numFmtId="0" fontId="5" fillId="48" borderId="1" applyNumberFormat="0" applyBorder="0" applyAlignment="0" applyProtection="0"/>
  </cellStyleXfs>
  <cellXfs count="188">
    <xf numFmtId="0" fontId="0" fillId="0" borderId="0" xfId="0"/>
    <xf numFmtId="0" fontId="12" fillId="0" borderId="0" xfId="0" applyFont="1"/>
    <xf numFmtId="164" fontId="12" fillId="0" borderId="0" xfId="0" applyNumberFormat="1" applyFont="1"/>
    <xf numFmtId="0" fontId="12" fillId="2" borderId="1" xfId="0" applyFont="1" applyFill="1" applyBorder="1"/>
    <xf numFmtId="14" fontId="12" fillId="2" borderId="1" xfId="0" applyNumberFormat="1" applyFont="1" applyFill="1" applyBorder="1"/>
    <xf numFmtId="164" fontId="12" fillId="2" borderId="1" xfId="0" applyNumberFormat="1" applyFont="1" applyFill="1" applyBorder="1"/>
    <xf numFmtId="14" fontId="12" fillId="0" borderId="0" xfId="0" applyNumberFormat="1" applyFont="1"/>
    <xf numFmtId="0" fontId="12" fillId="0" borderId="4" xfId="0" applyFont="1" applyBorder="1"/>
    <xf numFmtId="164" fontId="12" fillId="0" borderId="4" xfId="0" applyNumberFormat="1" applyFont="1" applyBorder="1"/>
    <xf numFmtId="164" fontId="12" fillId="4" borderId="4" xfId="0" applyNumberFormat="1" applyFont="1" applyFill="1" applyBorder="1"/>
    <xf numFmtId="165" fontId="12" fillId="0" borderId="0" xfId="0" applyNumberFormat="1" applyFont="1"/>
    <xf numFmtId="0" fontId="12" fillId="3" borderId="4" xfId="0" applyFont="1" applyFill="1" applyBorder="1"/>
    <xf numFmtId="164" fontId="12" fillId="3" borderId="4" xfId="0" applyNumberFormat="1" applyFont="1" applyFill="1" applyBorder="1"/>
    <xf numFmtId="0" fontId="12" fillId="5" borderId="1" xfId="0" applyFont="1" applyFill="1" applyBorder="1"/>
    <xf numFmtId="14" fontId="12" fillId="5" borderId="1" xfId="0" applyNumberFormat="1" applyFont="1" applyFill="1" applyBorder="1"/>
    <xf numFmtId="164" fontId="12" fillId="5" borderId="1" xfId="0" applyNumberFormat="1" applyFont="1" applyFill="1" applyBorder="1"/>
    <xf numFmtId="164" fontId="12" fillId="6" borderId="1" xfId="0" applyNumberFormat="1" applyFont="1" applyFill="1" applyBorder="1"/>
    <xf numFmtId="0" fontId="12" fillId="0" borderId="4" xfId="0" applyFont="1" applyBorder="1" applyAlignment="1">
      <alignment vertical="center"/>
    </xf>
    <xf numFmtId="164" fontId="12" fillId="7" borderId="4" xfId="0" applyNumberFormat="1" applyFont="1" applyFill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wrapText="1"/>
    </xf>
    <xf numFmtId="164" fontId="12" fillId="8" borderId="4" xfId="0" applyNumberFormat="1" applyFont="1" applyFill="1" applyBorder="1" applyAlignment="1">
      <alignment vertical="center"/>
    </xf>
    <xf numFmtId="164" fontId="12" fillId="0" borderId="4" xfId="0" applyNumberFormat="1" applyFont="1" applyBorder="1" applyAlignment="1">
      <alignment horizontal="left" vertical="center"/>
    </xf>
    <xf numFmtId="164" fontId="12" fillId="7" borderId="1" xfId="0" applyNumberFormat="1" applyFont="1" applyFill="1" applyBorder="1"/>
    <xf numFmtId="166" fontId="12" fillId="0" borderId="0" xfId="0" applyNumberFormat="1" applyFont="1"/>
    <xf numFmtId="167" fontId="14" fillId="0" borderId="0" xfId="0" applyNumberFormat="1" applyFont="1"/>
    <xf numFmtId="14" fontId="12" fillId="0" borderId="4" xfId="0" applyNumberFormat="1" applyFont="1" applyBorder="1"/>
    <xf numFmtId="164" fontId="12" fillId="0" borderId="5" xfId="0" applyNumberFormat="1" applyFont="1" applyBorder="1"/>
    <xf numFmtId="167" fontId="12" fillId="0" borderId="5" xfId="0" applyNumberFormat="1" applyFont="1" applyBorder="1"/>
    <xf numFmtId="0" fontId="14" fillId="0" borderId="0" xfId="0" applyFont="1"/>
    <xf numFmtId="167" fontId="12" fillId="0" borderId="6" xfId="0" applyNumberFormat="1" applyFont="1" applyBorder="1"/>
    <xf numFmtId="167" fontId="12" fillId="0" borderId="0" xfId="0" applyNumberFormat="1" applyFont="1"/>
    <xf numFmtId="164" fontId="12" fillId="0" borderId="4" xfId="0" applyNumberFormat="1" applyFont="1" applyBorder="1" applyAlignment="1">
      <alignment vertical="center" wrapText="1"/>
    </xf>
    <xf numFmtId="164" fontId="12" fillId="0" borderId="4" xfId="0" applyNumberFormat="1" applyFont="1" applyBorder="1" applyAlignment="1">
      <alignment wrapText="1"/>
    </xf>
    <xf numFmtId="0" fontId="16" fillId="0" borderId="4" xfId="0" applyFont="1" applyBorder="1"/>
    <xf numFmtId="0" fontId="16" fillId="0" borderId="3" xfId="0" applyFont="1" applyBorder="1"/>
    <xf numFmtId="0" fontId="16" fillId="0" borderId="0" xfId="0" applyFont="1"/>
    <xf numFmtId="0" fontId="16" fillId="0" borderId="8" xfId="0" applyFont="1" applyBorder="1"/>
    <xf numFmtId="0" fontId="16" fillId="0" borderId="9" xfId="0" applyFont="1" applyBorder="1"/>
    <xf numFmtId="167" fontId="16" fillId="0" borderId="8" xfId="0" applyNumberFormat="1" applyFont="1" applyBorder="1"/>
    <xf numFmtId="167" fontId="16" fillId="4" borderId="9" xfId="0" applyNumberFormat="1" applyFont="1" applyFill="1" applyBorder="1"/>
    <xf numFmtId="14" fontId="16" fillId="0" borderId="0" xfId="0" applyNumberFormat="1" applyFont="1"/>
    <xf numFmtId="14" fontId="16" fillId="0" borderId="8" xfId="0" applyNumberFormat="1" applyFont="1" applyBorder="1"/>
    <xf numFmtId="164" fontId="16" fillId="4" borderId="9" xfId="0" applyNumberFormat="1" applyFont="1" applyFill="1" applyBorder="1"/>
    <xf numFmtId="164" fontId="16" fillId="0" borderId="9" xfId="0" applyNumberFormat="1" applyFont="1" applyBorder="1"/>
    <xf numFmtId="167" fontId="16" fillId="0" borderId="0" xfId="0" applyNumberFormat="1" applyFont="1"/>
    <xf numFmtId="164" fontId="15" fillId="6" borderId="10" xfId="0" applyNumberFormat="1" applyFont="1" applyFill="1" applyBorder="1"/>
    <xf numFmtId="168" fontId="12" fillId="3" borderId="10" xfId="0" applyNumberFormat="1" applyFont="1" applyFill="1" applyBorder="1" applyAlignment="1">
      <alignment horizontal="left"/>
    </xf>
    <xf numFmtId="168" fontId="12" fillId="3" borderId="10" xfId="0" applyNumberFormat="1" applyFont="1" applyFill="1" applyBorder="1"/>
    <xf numFmtId="168" fontId="12" fillId="0" borderId="0" xfId="0" applyNumberFormat="1" applyFont="1"/>
    <xf numFmtId="168" fontId="12" fillId="6" borderId="10" xfId="0" applyNumberFormat="1" applyFont="1" applyFill="1" applyBorder="1" applyAlignment="1">
      <alignment horizontal="left"/>
    </xf>
    <xf numFmtId="168" fontId="12" fillId="6" borderId="10" xfId="0" applyNumberFormat="1" applyFont="1" applyFill="1" applyBorder="1"/>
    <xf numFmtId="168" fontId="12" fillId="9" borderId="10" xfId="0" applyNumberFormat="1" applyFont="1" applyFill="1" applyBorder="1" applyAlignment="1">
      <alignment horizontal="left"/>
    </xf>
    <xf numFmtId="168" fontId="12" fillId="9" borderId="11" xfId="0" applyNumberFormat="1" applyFont="1" applyFill="1" applyBorder="1"/>
    <xf numFmtId="168" fontId="12" fillId="10" borderId="12" xfId="0" applyNumberFormat="1" applyFont="1" applyFill="1" applyBorder="1" applyAlignment="1">
      <alignment horizontal="left" vertical="center"/>
    </xf>
    <xf numFmtId="168" fontId="12" fillId="10" borderId="10" xfId="0" applyNumberFormat="1" applyFont="1" applyFill="1" applyBorder="1"/>
    <xf numFmtId="168" fontId="12" fillId="6" borderId="13" xfId="0" applyNumberFormat="1" applyFont="1" applyFill="1" applyBorder="1"/>
    <xf numFmtId="168" fontId="12" fillId="9" borderId="14" xfId="0" applyNumberFormat="1" applyFont="1" applyFill="1" applyBorder="1"/>
    <xf numFmtId="168" fontId="12" fillId="6" borderId="15" xfId="0" applyNumberFormat="1" applyFont="1" applyFill="1" applyBorder="1"/>
    <xf numFmtId="168" fontId="12" fillId="9" borderId="10" xfId="0" applyNumberFormat="1" applyFont="1" applyFill="1" applyBorder="1"/>
    <xf numFmtId="168" fontId="12" fillId="10" borderId="15" xfId="0" applyNumberFormat="1" applyFont="1" applyFill="1" applyBorder="1"/>
    <xf numFmtId="168" fontId="12" fillId="11" borderId="10" xfId="0" applyNumberFormat="1" applyFont="1" applyFill="1" applyBorder="1"/>
    <xf numFmtId="168" fontId="12" fillId="10" borderId="12" xfId="0" applyNumberFormat="1" applyFont="1" applyFill="1" applyBorder="1" applyAlignment="1">
      <alignment horizontal="center" vertical="center"/>
    </xf>
    <xf numFmtId="168" fontId="12" fillId="11" borderId="11" xfId="0" applyNumberFormat="1" applyFont="1" applyFill="1" applyBorder="1" applyAlignment="1">
      <alignment horizontal="center" vertical="center" wrapText="1"/>
    </xf>
    <xf numFmtId="168" fontId="12" fillId="11" borderId="10" xfId="0" applyNumberFormat="1" applyFont="1" applyFill="1" applyBorder="1" applyAlignment="1">
      <alignment horizontal="left" vertical="center" wrapText="1"/>
    </xf>
    <xf numFmtId="168" fontId="12" fillId="11" borderId="10" xfId="0" applyNumberFormat="1" applyFont="1" applyFill="1" applyBorder="1" applyAlignment="1">
      <alignment horizontal="center" vertical="center"/>
    </xf>
    <xf numFmtId="164" fontId="0" fillId="0" borderId="0" xfId="0" applyNumberFormat="1"/>
    <xf numFmtId="44" fontId="0" fillId="0" borderId="0" xfId="1" applyFont="1"/>
    <xf numFmtId="0" fontId="0" fillId="0" borderId="16" xfId="0" applyBorder="1"/>
    <xf numFmtId="44" fontId="0" fillId="0" borderId="16" xfId="1" applyFont="1" applyBorder="1"/>
    <xf numFmtId="14" fontId="0" fillId="0" borderId="16" xfId="0" applyNumberFormat="1" applyBorder="1"/>
    <xf numFmtId="44" fontId="0" fillId="12" borderId="0" xfId="1" applyFont="1" applyFill="1"/>
    <xf numFmtId="44" fontId="12" fillId="0" borderId="4" xfId="1" applyFont="1" applyBorder="1"/>
    <xf numFmtId="44" fontId="12" fillId="0" borderId="4" xfId="1" applyFont="1" applyBorder="1" applyAlignment="1">
      <alignment vertical="center"/>
    </xf>
    <xf numFmtId="44" fontId="12" fillId="7" borderId="4" xfId="1" applyFont="1" applyFill="1" applyBorder="1" applyAlignment="1">
      <alignment vertical="center"/>
    </xf>
    <xf numFmtId="44" fontId="12" fillId="0" borderId="4" xfId="1" applyFont="1" applyBorder="1" applyAlignment="1">
      <alignment vertical="center" wrapText="1"/>
    </xf>
    <xf numFmtId="44" fontId="12" fillId="0" borderId="4" xfId="1" applyFont="1" applyBorder="1" applyAlignment="1">
      <alignment wrapText="1"/>
    </xf>
    <xf numFmtId="44" fontId="12" fillId="8" borderId="4" xfId="1" applyFont="1" applyFill="1" applyBorder="1" applyAlignment="1">
      <alignment vertical="center"/>
    </xf>
    <xf numFmtId="44" fontId="12" fillId="3" borderId="4" xfId="1" applyFont="1" applyFill="1" applyBorder="1"/>
    <xf numFmtId="0" fontId="0" fillId="0" borderId="18" xfId="0" applyBorder="1"/>
    <xf numFmtId="0" fontId="0" fillId="0" borderId="19" xfId="0" applyBorder="1"/>
    <xf numFmtId="44" fontId="0" fillId="0" borderId="19" xfId="1" applyFont="1" applyBorder="1"/>
    <xf numFmtId="44" fontId="0" fillId="0" borderId="20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0" fontId="0" fillId="0" borderId="24" xfId="0" applyBorder="1"/>
    <xf numFmtId="14" fontId="0" fillId="0" borderId="24" xfId="0" applyNumberFormat="1" applyBorder="1"/>
    <xf numFmtId="44" fontId="0" fillId="0" borderId="24" xfId="1" applyFont="1" applyBorder="1"/>
    <xf numFmtId="44" fontId="0" fillId="0" borderId="25" xfId="1" applyFont="1" applyBorder="1"/>
    <xf numFmtId="164" fontId="18" fillId="13" borderId="17" xfId="0" applyNumberFormat="1" applyFont="1" applyFill="1" applyBorder="1"/>
    <xf numFmtId="44" fontId="0" fillId="0" borderId="0" xfId="0" applyNumberFormat="1"/>
    <xf numFmtId="0" fontId="11" fillId="0" borderId="16" xfId="0" applyFont="1" applyBorder="1"/>
    <xf numFmtId="0" fontId="12" fillId="0" borderId="16" xfId="0" applyFont="1" applyBorder="1"/>
    <xf numFmtId="14" fontId="12" fillId="0" borderId="16" xfId="0" applyNumberFormat="1" applyFont="1" applyBorder="1"/>
    <xf numFmtId="164" fontId="12" fillId="0" borderId="16" xfId="0" applyNumberFormat="1" applyFont="1" applyBorder="1"/>
    <xf numFmtId="44" fontId="0" fillId="0" borderId="29" xfId="1" applyFont="1" applyFill="1" applyBorder="1"/>
    <xf numFmtId="44" fontId="0" fillId="0" borderId="30" xfId="1" applyFont="1" applyFill="1" applyBorder="1"/>
    <xf numFmtId="169" fontId="0" fillId="0" borderId="0" xfId="0" applyNumberFormat="1"/>
    <xf numFmtId="0" fontId="18" fillId="0" borderId="0" xfId="0" applyFont="1"/>
    <xf numFmtId="0" fontId="0" fillId="0" borderId="1" xfId="0" applyBorder="1"/>
    <xf numFmtId="44" fontId="0" fillId="0" borderId="1" xfId="1" applyFont="1" applyBorder="1"/>
    <xf numFmtId="0" fontId="18" fillId="0" borderId="18" xfId="0" applyFont="1" applyBorder="1"/>
    <xf numFmtId="0" fontId="18" fillId="0" borderId="19" xfId="0" applyFont="1" applyBorder="1"/>
    <xf numFmtId="44" fontId="18" fillId="0" borderId="19" xfId="1" applyFont="1" applyBorder="1"/>
    <xf numFmtId="44" fontId="18" fillId="0" borderId="20" xfId="1" applyFont="1" applyBorder="1"/>
    <xf numFmtId="44" fontId="18" fillId="13" borderId="17" xfId="1" applyFont="1" applyFill="1" applyBorder="1"/>
    <xf numFmtId="0" fontId="10" fillId="0" borderId="1" xfId="0" applyFont="1" applyBorder="1"/>
    <xf numFmtId="0" fontId="10" fillId="0" borderId="0" xfId="0" applyFont="1"/>
    <xf numFmtId="170" fontId="0" fillId="0" borderId="30" xfId="1" applyNumberFormat="1" applyFont="1" applyFill="1" applyBorder="1"/>
    <xf numFmtId="0" fontId="8" fillId="0" borderId="0" xfId="0" applyFont="1"/>
    <xf numFmtId="170" fontId="0" fillId="0" borderId="0" xfId="0" applyNumberFormat="1"/>
    <xf numFmtId="0" fontId="0" fillId="0" borderId="31" xfId="0" applyBorder="1"/>
    <xf numFmtId="44" fontId="12" fillId="14" borderId="4" xfId="1" applyFont="1" applyFill="1" applyBorder="1" applyAlignment="1">
      <alignment wrapText="1"/>
    </xf>
    <xf numFmtId="44" fontId="12" fillId="14" borderId="4" xfId="1" applyFont="1" applyFill="1" applyBorder="1" applyAlignment="1">
      <alignment vertical="center"/>
    </xf>
    <xf numFmtId="44" fontId="12" fillId="15" borderId="4" xfId="1" applyFont="1" applyFill="1" applyBorder="1"/>
    <xf numFmtId="44" fontId="18" fillId="13" borderId="16" xfId="0" applyNumberFormat="1" applyFont="1" applyFill="1" applyBorder="1"/>
    <xf numFmtId="0" fontId="18" fillId="13" borderId="16" xfId="0" applyFont="1" applyFill="1" applyBorder="1"/>
    <xf numFmtId="44" fontId="18" fillId="13" borderId="16" xfId="1" applyFont="1" applyFill="1" applyBorder="1"/>
    <xf numFmtId="44" fontId="0" fillId="0" borderId="1" xfId="1" applyFont="1" applyFill="1" applyBorder="1"/>
    <xf numFmtId="44" fontId="0" fillId="0" borderId="16" xfId="1" applyFont="1" applyFill="1" applyBorder="1"/>
    <xf numFmtId="44" fontId="0" fillId="0" borderId="0" xfId="1" applyFont="1" applyFill="1"/>
    <xf numFmtId="0" fontId="0" fillId="13" borderId="16" xfId="0" applyFill="1" applyBorder="1"/>
    <xf numFmtId="44" fontId="0" fillId="13" borderId="16" xfId="1" applyFont="1" applyFill="1" applyBorder="1"/>
    <xf numFmtId="44" fontId="12" fillId="16" borderId="4" xfId="1" applyFont="1" applyFill="1" applyBorder="1" applyAlignment="1">
      <alignment vertical="center" wrapText="1"/>
    </xf>
    <xf numFmtId="44" fontId="12" fillId="16" borderId="4" xfId="1" applyFont="1" applyFill="1" applyBorder="1" applyAlignment="1">
      <alignment vertical="center"/>
    </xf>
    <xf numFmtId="44" fontId="12" fillId="0" borderId="4" xfId="1" applyFont="1" applyFill="1" applyBorder="1"/>
    <xf numFmtId="44" fontId="12" fillId="17" borderId="4" xfId="1" applyFont="1" applyFill="1" applyBorder="1"/>
    <xf numFmtId="0" fontId="6" fillId="0" borderId="0" xfId="0" applyFont="1"/>
    <xf numFmtId="44" fontId="6" fillId="0" borderId="0" xfId="1" applyFont="1"/>
    <xf numFmtId="44" fontId="7" fillId="0" borderId="0" xfId="1" applyFont="1" applyFill="1"/>
    <xf numFmtId="44" fontId="5" fillId="0" borderId="16" xfId="1" applyFont="1" applyBorder="1"/>
    <xf numFmtId="0" fontId="5" fillId="0" borderId="16" xfId="11" applyBorder="1"/>
    <xf numFmtId="14" fontId="5" fillId="0" borderId="16" xfId="11" applyNumberFormat="1" applyBorder="1"/>
    <xf numFmtId="0" fontId="18" fillId="13" borderId="16" xfId="11" applyFont="1" applyFill="1" applyBorder="1"/>
    <xf numFmtId="44" fontId="5" fillId="0" borderId="44" xfId="1" applyFont="1" applyBorder="1"/>
    <xf numFmtId="167" fontId="15" fillId="0" borderId="0" xfId="0" applyNumberFormat="1" applyFont="1"/>
    <xf numFmtId="44" fontId="18" fillId="0" borderId="0" xfId="1" applyFont="1"/>
    <xf numFmtId="0" fontId="18" fillId="0" borderId="31" xfId="0" applyFont="1" applyBorder="1"/>
    <xf numFmtId="44" fontId="0" fillId="13" borderId="17" xfId="0" applyNumberFormat="1" applyFill="1" applyBorder="1"/>
    <xf numFmtId="0" fontId="5" fillId="0" borderId="16" xfId="0" applyFont="1" applyBorder="1"/>
    <xf numFmtId="44" fontId="18" fillId="13" borderId="29" xfId="1" applyFont="1" applyFill="1" applyBorder="1"/>
    <xf numFmtId="44" fontId="4" fillId="0" borderId="29" xfId="1" applyFont="1" applyFill="1" applyBorder="1"/>
    <xf numFmtId="0" fontId="3" fillId="0" borderId="16" xfId="11" applyFont="1" applyBorder="1"/>
    <xf numFmtId="44" fontId="0" fillId="12" borderId="0" xfId="0" applyNumberFormat="1" applyFill="1"/>
    <xf numFmtId="0" fontId="0" fillId="16" borderId="16" xfId="0" applyFill="1" applyBorder="1"/>
    <xf numFmtId="14" fontId="0" fillId="16" borderId="16" xfId="0" applyNumberFormat="1" applyFill="1" applyBorder="1"/>
    <xf numFmtId="44" fontId="0" fillId="16" borderId="16" xfId="1" applyFont="1" applyFill="1" applyBorder="1"/>
    <xf numFmtId="0" fontId="0" fillId="16" borderId="0" xfId="0" applyFill="1"/>
    <xf numFmtId="0" fontId="6" fillId="16" borderId="0" xfId="0" applyFont="1" applyFill="1"/>
    <xf numFmtId="0" fontId="0" fillId="13" borderId="18" xfId="0" applyFill="1" applyBorder="1"/>
    <xf numFmtId="0" fontId="0" fillId="13" borderId="19" xfId="0" applyFill="1" applyBorder="1"/>
    <xf numFmtId="44" fontId="0" fillId="13" borderId="19" xfId="1" applyFont="1" applyFill="1" applyBorder="1"/>
    <xf numFmtId="169" fontId="9" fillId="0" borderId="0" xfId="0" applyNumberFormat="1" applyFont="1"/>
    <xf numFmtId="0" fontId="5" fillId="49" borderId="16" xfId="11" applyFill="1" applyBorder="1"/>
    <xf numFmtId="0" fontId="0" fillId="49" borderId="16" xfId="0" applyFill="1" applyBorder="1"/>
    <xf numFmtId="44" fontId="5" fillId="49" borderId="16" xfId="1" applyFont="1" applyFill="1" applyBorder="1"/>
    <xf numFmtId="0" fontId="0" fillId="49" borderId="0" xfId="0" applyFill="1"/>
    <xf numFmtId="167" fontId="12" fillId="49" borderId="0" xfId="0" applyNumberFormat="1" applyFont="1" applyFill="1"/>
    <xf numFmtId="44" fontId="5" fillId="49" borderId="44" xfId="1" applyFont="1" applyFill="1" applyBorder="1"/>
    <xf numFmtId="44" fontId="2" fillId="49" borderId="0" xfId="1" applyFont="1" applyFill="1"/>
    <xf numFmtId="0" fontId="1" fillId="0" borderId="16" xfId="0" applyFont="1" applyBorder="1"/>
    <xf numFmtId="44" fontId="0" fillId="13" borderId="45" xfId="1" applyFont="1" applyFill="1" applyBorder="1"/>
    <xf numFmtId="44" fontId="0" fillId="0" borderId="46" xfId="1" applyFont="1" applyBorder="1"/>
    <xf numFmtId="44" fontId="0" fillId="0" borderId="47" xfId="1" applyFont="1" applyBorder="1"/>
    <xf numFmtId="44" fontId="0" fillId="0" borderId="49" xfId="0" applyNumberFormat="1" applyBorder="1"/>
    <xf numFmtId="44" fontId="0" fillId="0" borderId="49" xfId="0" quotePrefix="1" applyNumberFormat="1" applyBorder="1"/>
    <xf numFmtId="44" fontId="0" fillId="0" borderId="50" xfId="0" applyNumberFormat="1" applyBorder="1"/>
    <xf numFmtId="44" fontId="0" fillId="0" borderId="17" xfId="0" applyNumberFormat="1" applyBorder="1"/>
    <xf numFmtId="0" fontId="0" fillId="13" borderId="48" xfId="0" applyFill="1" applyBorder="1"/>
    <xf numFmtId="44" fontId="0" fillId="49" borderId="0" xfId="1" applyFont="1" applyFill="1"/>
    <xf numFmtId="44" fontId="0" fillId="50" borderId="17" xfId="0" applyNumberFormat="1" applyFill="1" applyBorder="1"/>
    <xf numFmtId="44" fontId="0" fillId="51" borderId="0" xfId="1" applyFont="1" applyFill="1"/>
    <xf numFmtId="44" fontId="0" fillId="52" borderId="49" xfId="0" applyNumberFormat="1" applyFill="1" applyBorder="1"/>
    <xf numFmtId="0" fontId="12" fillId="3" borderId="2" xfId="0" applyFont="1" applyFill="1" applyBorder="1" applyAlignment="1">
      <alignment horizontal="center" wrapText="1"/>
    </xf>
    <xf numFmtId="0" fontId="13" fillId="0" borderId="3" xfId="0" applyFont="1" applyBorder="1"/>
    <xf numFmtId="164" fontId="12" fillId="3" borderId="2" xfId="0" applyNumberFormat="1" applyFont="1" applyFill="1" applyBorder="1" applyAlignment="1">
      <alignment horizontal="center" wrapText="1"/>
    </xf>
    <xf numFmtId="44" fontId="12" fillId="3" borderId="2" xfId="1" applyFont="1" applyFill="1" applyBorder="1" applyAlignment="1">
      <alignment horizontal="center" wrapText="1"/>
    </xf>
    <xf numFmtId="44" fontId="12" fillId="3" borderId="3" xfId="1" applyFont="1" applyFill="1" applyBorder="1" applyAlignment="1">
      <alignment horizontal="center" wrapText="1"/>
    </xf>
    <xf numFmtId="0" fontId="18" fillId="13" borderId="32" xfId="0" applyFont="1" applyFill="1" applyBorder="1" applyAlignment="1">
      <alignment horizontal="center"/>
    </xf>
    <xf numFmtId="0" fontId="18" fillId="13" borderId="33" xfId="0" applyFont="1" applyFill="1" applyBorder="1" applyAlignment="1">
      <alignment horizontal="center"/>
    </xf>
    <xf numFmtId="0" fontId="18" fillId="13" borderId="34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3" fillId="0" borderId="7" xfId="0" applyFont="1" applyBorder="1"/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</cellXfs>
  <cellStyles count="44">
    <cellStyle name="20% - Énfasis1 2" xfId="21" xr:uid="{D5904593-B6FB-4CF6-8922-F1D12A7B3DF2}"/>
    <cellStyle name="20% - Énfasis2 2" xfId="25" xr:uid="{593C8051-78DA-4FF4-97A6-15EC89461484}"/>
    <cellStyle name="20% - Énfasis3 2" xfId="29" xr:uid="{4684F131-C2D4-4B73-96FC-0508CC993C26}"/>
    <cellStyle name="20% - Énfasis4 2" xfId="33" xr:uid="{2BF5C494-DAEF-4241-BC1D-F1A0C0B13D47}"/>
    <cellStyle name="20% - Énfasis5 2" xfId="37" xr:uid="{93E55410-18D9-4928-80F5-BBB8D02B0AD5}"/>
    <cellStyle name="20% - Énfasis6 2" xfId="41" xr:uid="{4A0E5A74-51A2-479F-ACAB-9D53617762B4}"/>
    <cellStyle name="40% - Énfasis1 2" xfId="22" xr:uid="{EF0FE6CE-8D26-4EA8-9B47-F84702B938EC}"/>
    <cellStyle name="40% - Énfasis2 2" xfId="26" xr:uid="{71E9728E-BBE0-4C30-AD00-41B5E4CA8351}"/>
    <cellStyle name="40% - Énfasis3 2" xfId="30" xr:uid="{2BBACD38-CECA-400A-8B43-5926793FAF03}"/>
    <cellStyle name="40% - Énfasis4 2" xfId="34" xr:uid="{25D5C0AC-8C06-404A-82A3-7F028A8C6409}"/>
    <cellStyle name="40% - Énfasis5 2" xfId="38" xr:uid="{ABEC9CE3-4CB9-4B94-B28F-945507961F97}"/>
    <cellStyle name="40% - Énfasis6 2" xfId="42" xr:uid="{6549AC51-FC4C-4FF3-BEE2-FF244BBAD962}"/>
    <cellStyle name="60% - Énfasis1 2" xfId="23" xr:uid="{03DB1A80-3064-4FC1-B051-B27792E78FCA}"/>
    <cellStyle name="60% - Énfasis2 2" xfId="27" xr:uid="{27BE88DC-9AD8-4C99-8545-3D9D30F32684}"/>
    <cellStyle name="60% - Énfasis3 2" xfId="31" xr:uid="{7C993BBE-8C60-4A67-9E63-C395B81DD814}"/>
    <cellStyle name="60% - Énfasis4 2" xfId="35" xr:uid="{CD6727ED-4D99-418D-8E3D-6C5BDAA199D4}"/>
    <cellStyle name="60% - Énfasis5 2" xfId="39" xr:uid="{C66D2A14-6AE9-4D7C-8445-D22166CB77CB}"/>
    <cellStyle name="60% - Énfasis6 2" xfId="43" xr:uid="{C2098398-F839-4779-ADE7-CAB9DC1A733D}"/>
    <cellStyle name="Bueno 2" xfId="14" xr:uid="{4F0A8E75-8E30-4286-A108-E16A17E6C2BF}"/>
    <cellStyle name="Cálculo" xfId="7" builtinId="22" customBuiltin="1"/>
    <cellStyle name="Celda de comprobación" xfId="9" builtinId="23" customBuiltin="1"/>
    <cellStyle name="Celda vinculada" xfId="8" builtinId="24" customBuiltin="1"/>
    <cellStyle name="Encabezado 1" xfId="2" builtinId="16" customBuiltin="1"/>
    <cellStyle name="Encabezado 4 2" xfId="13" xr:uid="{AF4153EC-9E9E-4CAF-B847-65E7479970E6}"/>
    <cellStyle name="Énfasis1 2" xfId="20" xr:uid="{B86E85E5-11BB-400B-A4E3-76231DE6C200}"/>
    <cellStyle name="Énfasis2 2" xfId="24" xr:uid="{40BE5E9B-DF8E-4F02-B11D-28BF21C0D6FC}"/>
    <cellStyle name="Énfasis3 2" xfId="28" xr:uid="{73059FB3-07CA-4473-90FE-3A4B5153EC5F}"/>
    <cellStyle name="Énfasis4 2" xfId="32" xr:uid="{5C757191-9086-46FC-AC20-5F6878F70F79}"/>
    <cellStyle name="Énfasis5 2" xfId="36" xr:uid="{735C56E1-3CED-4723-BC33-25FA62B7D021}"/>
    <cellStyle name="Énfasis6 2" xfId="40" xr:uid="{F7561D2B-E60E-424C-9A4C-531D74F2B95A}"/>
    <cellStyle name="Entrada" xfId="5" builtinId="20" customBuiltin="1"/>
    <cellStyle name="Incorrecto 2" xfId="15" xr:uid="{543B2DDD-126C-46BA-830F-876F0CA972DA}"/>
    <cellStyle name="Moneda" xfId="1" builtinId="4"/>
    <cellStyle name="Neutral 2" xfId="16" xr:uid="{51C7DF50-EF8C-4458-9363-A2C7A794420C}"/>
    <cellStyle name="Normal" xfId="0" builtinId="0"/>
    <cellStyle name="Normal 2" xfId="11" xr:uid="{1788708C-DDD6-4922-9424-3B82A0447703}"/>
    <cellStyle name="Notas 2" xfId="18" xr:uid="{0B505635-C913-4C27-985B-454DC0AE819D}"/>
    <cellStyle name="Salida" xfId="6" builtinId="21" customBuiltin="1"/>
    <cellStyle name="Texto de advertencia 2" xfId="17" xr:uid="{DB73D95D-61B4-481A-8D1B-694E7457CEA4}"/>
    <cellStyle name="Texto explicativo 2" xfId="19" xr:uid="{4D215317-D3F4-4FCF-842D-9A683F14508E}"/>
    <cellStyle name="Título 2" xfId="3" builtinId="17" customBuiltin="1"/>
    <cellStyle name="Título 3" xfId="4" builtinId="18" customBuiltin="1"/>
    <cellStyle name="Título 4" xfId="12" xr:uid="{FB99183D-99AA-48A6-A524-8BE86C3C6A4C}"/>
    <cellStyle name="Total" xfId="10" builtinId="25" customBuiltin="1"/>
  </cellStyles>
  <dxfs count="0"/>
  <tableStyles count="0" defaultTableStyle="TableStyleMedium2" defaultPivotStyle="PivotStyleLight16"/>
  <colors>
    <mruColors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34" workbookViewId="0">
      <selection activeCell="S43" sqref="S43"/>
    </sheetView>
  </sheetViews>
  <sheetFormatPr baseColWidth="10" defaultColWidth="14.42578125" defaultRowHeight="15" customHeight="1" x14ac:dyDescent="0.25"/>
  <cols>
    <col min="1" max="1" width="23.140625" customWidth="1"/>
    <col min="2" max="3" width="10.7109375" hidden="1" customWidth="1"/>
    <col min="4" max="4" width="47.5703125" customWidth="1"/>
    <col min="5" max="6" width="10.7109375" hidden="1" customWidth="1"/>
    <col min="7" max="7" width="21" hidden="1" customWidth="1"/>
    <col min="8" max="12" width="10.7109375" hidden="1" customWidth="1"/>
    <col min="13" max="15" width="10.7109375" customWidth="1"/>
    <col min="16" max="16" width="15.5703125" customWidth="1"/>
    <col min="17" max="17" width="14.5703125" customWidth="1"/>
    <col min="18" max="18" width="38" customWidth="1"/>
    <col min="19" max="19" width="20.7109375" customWidth="1"/>
    <col min="20" max="20" width="15.5703125" customWidth="1"/>
    <col min="21" max="26" width="10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</row>
    <row r="2" spans="1:20" x14ac:dyDescent="0.25">
      <c r="A2" s="3" t="s">
        <v>20</v>
      </c>
      <c r="B2" s="3"/>
      <c r="C2" s="3">
        <v>3</v>
      </c>
      <c r="D2" s="3" t="s">
        <v>21</v>
      </c>
      <c r="E2" s="3" t="s">
        <v>22</v>
      </c>
      <c r="F2" s="3"/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4">
        <v>44956</v>
      </c>
      <c r="N2" s="4">
        <v>44956</v>
      </c>
      <c r="O2" s="3" t="s">
        <v>22</v>
      </c>
      <c r="P2" s="5">
        <v>34000</v>
      </c>
      <c r="Q2" s="5">
        <v>34000</v>
      </c>
      <c r="R2" s="5">
        <v>6460</v>
      </c>
      <c r="S2" s="5">
        <v>40460</v>
      </c>
      <c r="T2" s="3" t="s">
        <v>29</v>
      </c>
    </row>
    <row r="3" spans="1:20" x14ac:dyDescent="0.25">
      <c r="A3" s="3" t="s">
        <v>30</v>
      </c>
      <c r="B3" s="3"/>
      <c r="C3" s="3">
        <v>3</v>
      </c>
      <c r="D3" s="3" t="s">
        <v>31</v>
      </c>
      <c r="E3" s="3" t="s">
        <v>22</v>
      </c>
      <c r="F3" s="3"/>
      <c r="G3" s="3" t="s">
        <v>23</v>
      </c>
      <c r="H3" s="3" t="s">
        <v>24</v>
      </c>
      <c r="I3" s="3" t="s">
        <v>32</v>
      </c>
      <c r="J3" s="3" t="s">
        <v>26</v>
      </c>
      <c r="K3" s="3" t="s">
        <v>33</v>
      </c>
      <c r="L3" s="3" t="s">
        <v>28</v>
      </c>
      <c r="M3" s="4">
        <v>44951</v>
      </c>
      <c r="N3" s="4">
        <v>44951</v>
      </c>
      <c r="O3" s="3" t="s">
        <v>22</v>
      </c>
      <c r="P3" s="5">
        <v>476000</v>
      </c>
      <c r="Q3" s="5">
        <v>476000</v>
      </c>
      <c r="R3" s="5">
        <v>90440</v>
      </c>
      <c r="S3" s="5">
        <v>566440</v>
      </c>
      <c r="T3" s="3" t="s">
        <v>29</v>
      </c>
    </row>
    <row r="4" spans="1:20" x14ac:dyDescent="0.25">
      <c r="A4" s="3" t="s">
        <v>34</v>
      </c>
      <c r="B4" s="3"/>
      <c r="C4" s="3">
        <v>3</v>
      </c>
      <c r="D4" s="3" t="s">
        <v>35</v>
      </c>
      <c r="E4" s="3" t="s">
        <v>22</v>
      </c>
      <c r="F4" s="3"/>
      <c r="G4" s="3" t="s">
        <v>36</v>
      </c>
      <c r="H4" s="3" t="s">
        <v>24</v>
      </c>
      <c r="I4" s="3" t="s">
        <v>32</v>
      </c>
      <c r="J4" s="3" t="s">
        <v>26</v>
      </c>
      <c r="K4" s="3" t="s">
        <v>33</v>
      </c>
      <c r="L4" s="3" t="s">
        <v>28</v>
      </c>
      <c r="M4" s="4">
        <v>44951</v>
      </c>
      <c r="N4" s="4">
        <v>44951</v>
      </c>
      <c r="O4" s="3" t="s">
        <v>22</v>
      </c>
      <c r="P4" s="5">
        <v>307053</v>
      </c>
      <c r="Q4" s="5">
        <v>307053</v>
      </c>
      <c r="R4" s="5">
        <v>58340.07</v>
      </c>
      <c r="S4" s="5">
        <v>365393.07</v>
      </c>
      <c r="T4" s="3" t="s">
        <v>29</v>
      </c>
    </row>
    <row r="5" spans="1:20" x14ac:dyDescent="0.25">
      <c r="A5" s="3" t="s">
        <v>37</v>
      </c>
      <c r="B5" s="3"/>
      <c r="C5" s="3">
        <v>3</v>
      </c>
      <c r="D5" s="3" t="s">
        <v>38</v>
      </c>
      <c r="E5" s="3" t="s">
        <v>22</v>
      </c>
      <c r="F5" s="3"/>
      <c r="G5" s="3" t="s">
        <v>39</v>
      </c>
      <c r="H5" s="3" t="s">
        <v>24</v>
      </c>
      <c r="I5" s="3" t="s">
        <v>32</v>
      </c>
      <c r="J5" s="3" t="s">
        <v>26</v>
      </c>
      <c r="K5" s="3" t="s">
        <v>33</v>
      </c>
      <c r="L5" s="3" t="s">
        <v>28</v>
      </c>
      <c r="M5" s="4">
        <v>44950</v>
      </c>
      <c r="N5" s="4">
        <v>44950</v>
      </c>
      <c r="O5" s="3" t="s">
        <v>22</v>
      </c>
      <c r="P5" s="5">
        <v>46016</v>
      </c>
      <c r="Q5" s="5">
        <v>46016</v>
      </c>
      <c r="R5" s="5">
        <v>8743.0400000000009</v>
      </c>
      <c r="S5" s="5">
        <v>54759.040000000001</v>
      </c>
      <c r="T5" s="3" t="s">
        <v>29</v>
      </c>
    </row>
    <row r="6" spans="1:20" x14ac:dyDescent="0.25">
      <c r="A6" s="3" t="s">
        <v>40</v>
      </c>
      <c r="B6" s="3"/>
      <c r="C6" s="3">
        <v>3</v>
      </c>
      <c r="D6" s="3" t="s">
        <v>41</v>
      </c>
      <c r="E6" s="3" t="s">
        <v>22</v>
      </c>
      <c r="F6" s="3"/>
      <c r="G6" s="3" t="s">
        <v>42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4">
        <v>44950</v>
      </c>
      <c r="N6" s="4">
        <v>44950</v>
      </c>
      <c r="O6" s="3" t="s">
        <v>22</v>
      </c>
      <c r="P6" s="5">
        <v>18995</v>
      </c>
      <c r="Q6" s="5">
        <v>18995</v>
      </c>
      <c r="R6" s="5">
        <v>3609.0499999999902</v>
      </c>
      <c r="S6" s="5">
        <v>22604.05</v>
      </c>
      <c r="T6" s="3" t="s">
        <v>29</v>
      </c>
    </row>
    <row r="7" spans="1:20" x14ac:dyDescent="0.25">
      <c r="A7" s="3" t="s">
        <v>43</v>
      </c>
      <c r="B7" s="3"/>
      <c r="C7" s="3">
        <v>3</v>
      </c>
      <c r="D7" s="3" t="s">
        <v>41</v>
      </c>
      <c r="E7" s="3" t="s">
        <v>22</v>
      </c>
      <c r="F7" s="3"/>
      <c r="G7" s="3" t="s">
        <v>42</v>
      </c>
      <c r="H7" s="3" t="s">
        <v>24</v>
      </c>
      <c r="I7" s="3" t="s">
        <v>25</v>
      </c>
      <c r="J7" s="3" t="s">
        <v>26</v>
      </c>
      <c r="K7" s="3" t="s">
        <v>27</v>
      </c>
      <c r="L7" s="3" t="s">
        <v>28</v>
      </c>
      <c r="M7" s="4">
        <v>44950</v>
      </c>
      <c r="N7" s="4">
        <v>44950</v>
      </c>
      <c r="O7" s="3" t="s">
        <v>22</v>
      </c>
      <c r="P7" s="5">
        <v>18995</v>
      </c>
      <c r="Q7" s="5">
        <v>18995</v>
      </c>
      <c r="R7" s="5">
        <v>3609.0499999999902</v>
      </c>
      <c r="S7" s="5">
        <v>22604.05</v>
      </c>
      <c r="T7" s="3" t="s">
        <v>29</v>
      </c>
    </row>
    <row r="8" spans="1:20" x14ac:dyDescent="0.25">
      <c r="A8" s="3" t="s">
        <v>44</v>
      </c>
      <c r="B8" s="3">
        <v>38557</v>
      </c>
      <c r="C8" s="3">
        <v>3</v>
      </c>
      <c r="D8" s="3" t="s">
        <v>45</v>
      </c>
      <c r="E8" s="3" t="s">
        <v>22</v>
      </c>
      <c r="F8" s="3"/>
      <c r="G8" s="3" t="s">
        <v>46</v>
      </c>
      <c r="H8" s="3" t="s">
        <v>24</v>
      </c>
      <c r="I8" s="3" t="s">
        <v>25</v>
      </c>
      <c r="J8" s="3" t="s">
        <v>26</v>
      </c>
      <c r="K8" s="3" t="s">
        <v>47</v>
      </c>
      <c r="L8" s="3" t="s">
        <v>28</v>
      </c>
      <c r="M8" s="4">
        <v>44949</v>
      </c>
      <c r="N8" s="4">
        <v>44949</v>
      </c>
      <c r="O8" s="3" t="s">
        <v>22</v>
      </c>
      <c r="P8" s="5">
        <v>46000</v>
      </c>
      <c r="Q8" s="5">
        <v>46000</v>
      </c>
      <c r="R8" s="5">
        <v>8740</v>
      </c>
      <c r="S8" s="5">
        <v>54740</v>
      </c>
      <c r="T8" s="3" t="s">
        <v>29</v>
      </c>
    </row>
    <row r="9" spans="1:20" x14ac:dyDescent="0.25">
      <c r="A9" s="3" t="s">
        <v>48</v>
      </c>
      <c r="B9" s="3"/>
      <c r="C9" s="3">
        <v>3</v>
      </c>
      <c r="D9" s="3" t="s">
        <v>49</v>
      </c>
      <c r="E9" s="3" t="s">
        <v>22</v>
      </c>
      <c r="F9" s="3"/>
      <c r="G9" s="3" t="s">
        <v>36</v>
      </c>
      <c r="H9" s="3" t="s">
        <v>24</v>
      </c>
      <c r="I9" s="3" t="s">
        <v>32</v>
      </c>
      <c r="J9" s="3" t="s">
        <v>26</v>
      </c>
      <c r="K9" s="3" t="s">
        <v>27</v>
      </c>
      <c r="L9" s="3" t="s">
        <v>28</v>
      </c>
      <c r="M9" s="4">
        <v>44949</v>
      </c>
      <c r="N9" s="4">
        <v>44949</v>
      </c>
      <c r="O9" s="3" t="s">
        <v>22</v>
      </c>
      <c r="P9" s="5">
        <v>2058000</v>
      </c>
      <c r="Q9" s="5">
        <v>2058000</v>
      </c>
      <c r="R9" s="5">
        <v>391020</v>
      </c>
      <c r="S9" s="5">
        <v>2449020</v>
      </c>
      <c r="T9" s="3" t="s">
        <v>29</v>
      </c>
    </row>
    <row r="10" spans="1:20" x14ac:dyDescent="0.25">
      <c r="A10" s="3" t="s">
        <v>50</v>
      </c>
      <c r="B10" s="3">
        <v>38555</v>
      </c>
      <c r="C10" s="3">
        <v>3</v>
      </c>
      <c r="D10" s="3" t="s">
        <v>51</v>
      </c>
      <c r="E10" s="3" t="s">
        <v>22</v>
      </c>
      <c r="F10" s="3"/>
      <c r="G10" s="3" t="s">
        <v>42</v>
      </c>
      <c r="H10" s="3" t="s">
        <v>24</v>
      </c>
      <c r="I10" s="3" t="s">
        <v>25</v>
      </c>
      <c r="J10" s="3"/>
      <c r="K10" s="3" t="s">
        <v>33</v>
      </c>
      <c r="L10" s="3" t="s">
        <v>28</v>
      </c>
      <c r="M10" s="4">
        <v>44949</v>
      </c>
      <c r="N10" s="4">
        <v>44949</v>
      </c>
      <c r="O10" s="3" t="s">
        <v>22</v>
      </c>
      <c r="P10" s="5">
        <v>541000</v>
      </c>
      <c r="Q10" s="5">
        <v>541000</v>
      </c>
      <c r="R10" s="5">
        <v>102790</v>
      </c>
      <c r="S10" s="5">
        <v>643790</v>
      </c>
      <c r="T10" s="3" t="s">
        <v>29</v>
      </c>
    </row>
    <row r="11" spans="1:20" x14ac:dyDescent="0.25">
      <c r="A11" s="3" t="s">
        <v>52</v>
      </c>
      <c r="B11" s="3">
        <v>38554</v>
      </c>
      <c r="C11" s="3">
        <v>3</v>
      </c>
      <c r="D11" s="3" t="s">
        <v>53</v>
      </c>
      <c r="E11" s="3" t="s">
        <v>22</v>
      </c>
      <c r="F11" s="3"/>
      <c r="G11" s="3" t="s">
        <v>42</v>
      </c>
      <c r="H11" s="3" t="s">
        <v>24</v>
      </c>
      <c r="I11" s="3" t="s">
        <v>25</v>
      </c>
      <c r="J11" s="3" t="s">
        <v>54</v>
      </c>
      <c r="K11" s="3" t="s">
        <v>33</v>
      </c>
      <c r="L11" s="3" t="s">
        <v>28</v>
      </c>
      <c r="M11" s="4">
        <v>44949</v>
      </c>
      <c r="N11" s="4">
        <v>44949</v>
      </c>
      <c r="O11" s="3" t="s">
        <v>55</v>
      </c>
      <c r="P11" s="5">
        <v>541000</v>
      </c>
      <c r="Q11" s="5">
        <v>541000</v>
      </c>
      <c r="R11" s="5">
        <v>102790</v>
      </c>
      <c r="S11" s="5">
        <v>643790</v>
      </c>
      <c r="T11" s="3" t="s">
        <v>29</v>
      </c>
    </row>
    <row r="12" spans="1:20" x14ac:dyDescent="0.25">
      <c r="A12" s="1" t="s">
        <v>56</v>
      </c>
      <c r="B12" s="1">
        <v>38551</v>
      </c>
      <c r="C12" s="1">
        <v>3</v>
      </c>
      <c r="D12" s="1" t="s">
        <v>57</v>
      </c>
      <c r="E12" s="1" t="s">
        <v>22</v>
      </c>
      <c r="G12" s="1" t="s">
        <v>42</v>
      </c>
      <c r="H12" s="1" t="s">
        <v>24</v>
      </c>
      <c r="I12" s="1" t="s">
        <v>25</v>
      </c>
      <c r="J12" s="1" t="s">
        <v>26</v>
      </c>
      <c r="K12" s="1" t="s">
        <v>47</v>
      </c>
      <c r="L12" s="1" t="s">
        <v>28</v>
      </c>
      <c r="M12" s="6">
        <v>44947</v>
      </c>
      <c r="N12" s="6">
        <v>44947</v>
      </c>
      <c r="O12" s="1" t="s">
        <v>22</v>
      </c>
      <c r="P12" s="2">
        <v>55972</v>
      </c>
      <c r="Q12" s="2">
        <v>55972</v>
      </c>
      <c r="R12" s="2">
        <v>10634.68</v>
      </c>
      <c r="S12" s="2">
        <v>66606.679999999993</v>
      </c>
      <c r="T12" s="1" t="s">
        <v>29</v>
      </c>
    </row>
    <row r="13" spans="1:20" x14ac:dyDescent="0.25">
      <c r="A13" s="3" t="s">
        <v>58</v>
      </c>
      <c r="B13" s="3"/>
      <c r="C13" s="3">
        <v>3</v>
      </c>
      <c r="D13" s="3" t="s">
        <v>59</v>
      </c>
      <c r="E13" s="3" t="s">
        <v>22</v>
      </c>
      <c r="F13" s="3"/>
      <c r="G13" s="3" t="s">
        <v>42</v>
      </c>
      <c r="H13" s="3" t="s">
        <v>24</v>
      </c>
      <c r="I13" s="3" t="s">
        <v>60</v>
      </c>
      <c r="J13" s="3" t="s">
        <v>54</v>
      </c>
      <c r="K13" s="3" t="s">
        <v>61</v>
      </c>
      <c r="L13" s="3" t="s">
        <v>28</v>
      </c>
      <c r="M13" s="4">
        <v>44947</v>
      </c>
      <c r="N13" s="4">
        <v>44947</v>
      </c>
      <c r="O13" s="3" t="s">
        <v>22</v>
      </c>
      <c r="P13" s="5">
        <v>594960</v>
      </c>
      <c r="Q13" s="5">
        <v>594960</v>
      </c>
      <c r="R13" s="5">
        <v>113042.4</v>
      </c>
      <c r="S13" s="5">
        <v>708002.4</v>
      </c>
      <c r="T13" s="3" t="s">
        <v>29</v>
      </c>
    </row>
    <row r="14" spans="1:20" x14ac:dyDescent="0.25">
      <c r="A14" s="3" t="s">
        <v>62</v>
      </c>
      <c r="B14" s="3">
        <v>38547</v>
      </c>
      <c r="C14" s="3">
        <v>3</v>
      </c>
      <c r="D14" s="3" t="s">
        <v>63</v>
      </c>
      <c r="E14" s="3" t="s">
        <v>22</v>
      </c>
      <c r="F14" s="3"/>
      <c r="G14" s="3" t="s">
        <v>64</v>
      </c>
      <c r="H14" s="3" t="s">
        <v>24</v>
      </c>
      <c r="I14" s="3" t="s">
        <v>25</v>
      </c>
      <c r="J14" s="3" t="s">
        <v>54</v>
      </c>
      <c r="K14" s="3" t="s">
        <v>47</v>
      </c>
      <c r="L14" s="3" t="s">
        <v>28</v>
      </c>
      <c r="M14" s="4">
        <v>44947</v>
      </c>
      <c r="N14" s="4">
        <v>44947</v>
      </c>
      <c r="O14" s="3" t="s">
        <v>22</v>
      </c>
      <c r="P14" s="5">
        <v>75980</v>
      </c>
      <c r="Q14" s="5">
        <v>75980</v>
      </c>
      <c r="R14" s="5">
        <v>14436.199999999901</v>
      </c>
      <c r="S14" s="5">
        <v>90416.2</v>
      </c>
      <c r="T14" s="3" t="s">
        <v>29</v>
      </c>
    </row>
    <row r="15" spans="1:20" x14ac:dyDescent="0.25">
      <c r="A15" s="3" t="s">
        <v>65</v>
      </c>
      <c r="B15" s="3">
        <v>38535</v>
      </c>
      <c r="C15" s="3">
        <v>3</v>
      </c>
      <c r="D15" s="3" t="s">
        <v>66</v>
      </c>
      <c r="E15" s="3" t="s">
        <v>22</v>
      </c>
      <c r="F15" s="3"/>
      <c r="G15" s="3" t="s">
        <v>67</v>
      </c>
      <c r="H15" s="3" t="s">
        <v>24</v>
      </c>
      <c r="I15" s="3" t="s">
        <v>25</v>
      </c>
      <c r="J15" s="3" t="s">
        <v>26</v>
      </c>
      <c r="K15" s="3" t="s">
        <v>47</v>
      </c>
      <c r="L15" s="3" t="s">
        <v>28</v>
      </c>
      <c r="M15" s="4">
        <v>44946</v>
      </c>
      <c r="N15" s="4">
        <v>44946</v>
      </c>
      <c r="O15" s="3" t="s">
        <v>22</v>
      </c>
      <c r="P15" s="5">
        <v>29000</v>
      </c>
      <c r="Q15" s="5">
        <v>29000</v>
      </c>
      <c r="R15" s="5">
        <v>5510</v>
      </c>
      <c r="S15" s="5">
        <v>34510</v>
      </c>
      <c r="T15" s="3" t="s">
        <v>29</v>
      </c>
    </row>
    <row r="16" spans="1:20" x14ac:dyDescent="0.25">
      <c r="A16" s="3" t="s">
        <v>68</v>
      </c>
      <c r="B16" s="3">
        <v>38529</v>
      </c>
      <c r="C16" s="3">
        <v>3</v>
      </c>
      <c r="D16" s="3" t="s">
        <v>69</v>
      </c>
      <c r="E16" s="3" t="s">
        <v>22</v>
      </c>
      <c r="F16" s="3"/>
      <c r="G16" s="3" t="s">
        <v>36</v>
      </c>
      <c r="H16" s="3" t="s">
        <v>24</v>
      </c>
      <c r="I16" s="3" t="s">
        <v>25</v>
      </c>
      <c r="J16" s="3" t="s">
        <v>26</v>
      </c>
      <c r="K16" s="3" t="s">
        <v>47</v>
      </c>
      <c r="L16" s="3" t="s">
        <v>28</v>
      </c>
      <c r="M16" s="4">
        <v>44946</v>
      </c>
      <c r="N16" s="4">
        <v>44946</v>
      </c>
      <c r="O16" s="3" t="s">
        <v>22</v>
      </c>
      <c r="P16" s="5">
        <v>275044</v>
      </c>
      <c r="Q16" s="5">
        <v>275044</v>
      </c>
      <c r="R16" s="5">
        <v>52258.36</v>
      </c>
      <c r="S16" s="5">
        <v>327302.36</v>
      </c>
      <c r="T16" s="3" t="s">
        <v>29</v>
      </c>
    </row>
    <row r="17" spans="1:20" x14ac:dyDescent="0.25">
      <c r="A17" s="3" t="s">
        <v>70</v>
      </c>
      <c r="B17" s="3"/>
      <c r="C17" s="3">
        <v>3</v>
      </c>
      <c r="D17" s="3" t="s">
        <v>71</v>
      </c>
      <c r="E17" s="3" t="s">
        <v>22</v>
      </c>
      <c r="F17" s="3"/>
      <c r="G17" s="3" t="s">
        <v>46</v>
      </c>
      <c r="H17" s="3" t="s">
        <v>24</v>
      </c>
      <c r="I17" s="3" t="s">
        <v>72</v>
      </c>
      <c r="J17" s="3"/>
      <c r="K17" s="3" t="s">
        <v>27</v>
      </c>
      <c r="L17" s="3" t="s">
        <v>28</v>
      </c>
      <c r="M17" s="4">
        <v>44946</v>
      </c>
      <c r="N17" s="4">
        <v>44946</v>
      </c>
      <c r="O17" s="3" t="s">
        <v>22</v>
      </c>
      <c r="P17" s="5">
        <v>78048</v>
      </c>
      <c r="Q17" s="5">
        <v>78048</v>
      </c>
      <c r="R17" s="5">
        <v>14829.12</v>
      </c>
      <c r="S17" s="5">
        <v>92877.119999999995</v>
      </c>
      <c r="T17" s="3" t="s">
        <v>29</v>
      </c>
    </row>
    <row r="18" spans="1:20" x14ac:dyDescent="0.25">
      <c r="A18" s="3" t="s">
        <v>73</v>
      </c>
      <c r="B18" s="3"/>
      <c r="C18" s="3">
        <v>3</v>
      </c>
      <c r="D18" s="3" t="s">
        <v>74</v>
      </c>
      <c r="E18" s="3" t="s">
        <v>22</v>
      </c>
      <c r="F18" s="3"/>
      <c r="G18" s="3" t="s">
        <v>36</v>
      </c>
      <c r="H18" s="3" t="s">
        <v>24</v>
      </c>
      <c r="I18" s="3" t="s">
        <v>32</v>
      </c>
      <c r="J18" s="3" t="s">
        <v>26</v>
      </c>
      <c r="K18" s="3" t="s">
        <v>33</v>
      </c>
      <c r="L18" s="3" t="s">
        <v>28</v>
      </c>
      <c r="M18" s="4">
        <v>44946</v>
      </c>
      <c r="N18" s="4">
        <v>44946</v>
      </c>
      <c r="O18" s="3" t="s">
        <v>22</v>
      </c>
      <c r="P18" s="5">
        <v>51972</v>
      </c>
      <c r="Q18" s="5">
        <v>51972</v>
      </c>
      <c r="R18" s="5">
        <v>9874.68</v>
      </c>
      <c r="S18" s="5">
        <v>61846.68</v>
      </c>
      <c r="T18" s="3" t="s">
        <v>29</v>
      </c>
    </row>
    <row r="19" spans="1:20" x14ac:dyDescent="0.25">
      <c r="A19" s="3" t="s">
        <v>75</v>
      </c>
      <c r="B19" s="3"/>
      <c r="C19" s="3">
        <v>3</v>
      </c>
      <c r="D19" s="3" t="s">
        <v>76</v>
      </c>
      <c r="E19" s="3" t="s">
        <v>22</v>
      </c>
      <c r="F19" s="3"/>
      <c r="G19" s="3" t="s">
        <v>42</v>
      </c>
      <c r="H19" s="3" t="s">
        <v>24</v>
      </c>
      <c r="I19" s="3" t="s">
        <v>32</v>
      </c>
      <c r="J19" s="3" t="s">
        <v>54</v>
      </c>
      <c r="K19" s="3" t="s">
        <v>27</v>
      </c>
      <c r="L19" s="3" t="s">
        <v>28</v>
      </c>
      <c r="M19" s="4">
        <v>44945</v>
      </c>
      <c r="N19" s="4">
        <v>44945</v>
      </c>
      <c r="O19" s="3" t="s">
        <v>22</v>
      </c>
      <c r="P19" s="5">
        <v>1572000</v>
      </c>
      <c r="Q19" s="5">
        <v>1572000</v>
      </c>
      <c r="R19" s="5">
        <v>298680</v>
      </c>
      <c r="S19" s="5">
        <v>1870680</v>
      </c>
      <c r="T19" s="3" t="s">
        <v>29</v>
      </c>
    </row>
    <row r="20" spans="1:20" x14ac:dyDescent="0.25">
      <c r="A20" s="3" t="s">
        <v>77</v>
      </c>
      <c r="B20" s="3"/>
      <c r="C20" s="3">
        <v>3</v>
      </c>
      <c r="D20" s="3" t="s">
        <v>78</v>
      </c>
      <c r="E20" s="3" t="s">
        <v>22</v>
      </c>
      <c r="F20" s="3"/>
      <c r="G20" s="3" t="s">
        <v>79</v>
      </c>
      <c r="H20" s="3" t="s">
        <v>24</v>
      </c>
      <c r="I20" s="3" t="s">
        <v>32</v>
      </c>
      <c r="J20" s="3" t="s">
        <v>26</v>
      </c>
      <c r="K20" s="3" t="s">
        <v>33</v>
      </c>
      <c r="L20" s="3" t="s">
        <v>28</v>
      </c>
      <c r="M20" s="4">
        <v>44944</v>
      </c>
      <c r="N20" s="4">
        <v>44944</v>
      </c>
      <c r="O20" s="3" t="s">
        <v>22</v>
      </c>
      <c r="P20" s="5">
        <v>396000</v>
      </c>
      <c r="Q20" s="5">
        <v>408000</v>
      </c>
      <c r="R20" s="5">
        <v>77520</v>
      </c>
      <c r="S20" s="5">
        <v>485520</v>
      </c>
      <c r="T20" s="3" t="s">
        <v>29</v>
      </c>
    </row>
    <row r="21" spans="1:20" ht="15.75" customHeight="1" x14ac:dyDescent="0.25">
      <c r="A21" s="3" t="s">
        <v>80</v>
      </c>
      <c r="B21" s="3"/>
      <c r="C21" s="3">
        <v>3</v>
      </c>
      <c r="D21" s="3" t="s">
        <v>81</v>
      </c>
      <c r="E21" s="3" t="s">
        <v>22</v>
      </c>
      <c r="F21" s="3"/>
      <c r="G21" s="3" t="s">
        <v>39</v>
      </c>
      <c r="H21" s="3" t="s">
        <v>24</v>
      </c>
      <c r="I21" s="3" t="s">
        <v>32</v>
      </c>
      <c r="J21" s="3" t="s">
        <v>82</v>
      </c>
      <c r="K21" s="3" t="s">
        <v>27</v>
      </c>
      <c r="L21" s="3" t="s">
        <v>28</v>
      </c>
      <c r="M21" s="4">
        <v>44944</v>
      </c>
      <c r="N21" s="4">
        <v>44944</v>
      </c>
      <c r="O21" s="3" t="s">
        <v>22</v>
      </c>
      <c r="P21" s="5">
        <v>3190880</v>
      </c>
      <c r="Q21" s="5">
        <v>3190880</v>
      </c>
      <c r="R21" s="5">
        <v>606267.19999999995</v>
      </c>
      <c r="S21" s="5">
        <v>3797147.2</v>
      </c>
      <c r="T21" s="3" t="s">
        <v>29</v>
      </c>
    </row>
    <row r="22" spans="1:20" ht="15.75" customHeight="1" x14ac:dyDescent="0.25">
      <c r="A22" s="3" t="s">
        <v>83</v>
      </c>
      <c r="B22" s="3"/>
      <c r="C22" s="3">
        <v>3</v>
      </c>
      <c r="D22" s="3" t="s">
        <v>84</v>
      </c>
      <c r="E22" s="3" t="s">
        <v>22</v>
      </c>
      <c r="F22" s="3"/>
      <c r="G22" s="3" t="s">
        <v>36</v>
      </c>
      <c r="H22" s="3" t="s">
        <v>24</v>
      </c>
      <c r="I22" s="3" t="s">
        <v>25</v>
      </c>
      <c r="J22" s="3" t="s">
        <v>26</v>
      </c>
      <c r="K22" s="3" t="s">
        <v>33</v>
      </c>
      <c r="L22" s="3" t="s">
        <v>28</v>
      </c>
      <c r="M22" s="4">
        <v>44943</v>
      </c>
      <c r="N22" s="4">
        <v>44943</v>
      </c>
      <c r="O22" s="3" t="s">
        <v>22</v>
      </c>
      <c r="P22" s="5">
        <v>719568</v>
      </c>
      <c r="Q22" s="5">
        <v>719568</v>
      </c>
      <c r="R22" s="5">
        <v>136717.92000000001</v>
      </c>
      <c r="S22" s="5">
        <v>856285.92</v>
      </c>
      <c r="T22" s="3" t="s">
        <v>29</v>
      </c>
    </row>
    <row r="23" spans="1:20" ht="15.75" customHeight="1" x14ac:dyDescent="0.25">
      <c r="A23" s="3" t="s">
        <v>85</v>
      </c>
      <c r="B23" s="3">
        <v>38252</v>
      </c>
      <c r="C23" s="3">
        <v>3</v>
      </c>
      <c r="D23" s="3" t="s">
        <v>86</v>
      </c>
      <c r="E23" s="3" t="s">
        <v>22</v>
      </c>
      <c r="F23" s="3"/>
      <c r="G23" s="3" t="s">
        <v>42</v>
      </c>
      <c r="H23" s="3" t="s">
        <v>24</v>
      </c>
      <c r="I23" s="3" t="s">
        <v>25</v>
      </c>
      <c r="J23" s="3" t="s">
        <v>26</v>
      </c>
      <c r="K23" s="3" t="s">
        <v>27</v>
      </c>
      <c r="L23" s="3" t="s">
        <v>28</v>
      </c>
      <c r="M23" s="4">
        <v>44943</v>
      </c>
      <c r="N23" s="4">
        <v>44943</v>
      </c>
      <c r="O23" s="3" t="s">
        <v>22</v>
      </c>
      <c r="P23" s="5">
        <v>23008</v>
      </c>
      <c r="Q23" s="5">
        <v>23008</v>
      </c>
      <c r="R23" s="5">
        <v>4371.5200000000004</v>
      </c>
      <c r="S23" s="5">
        <v>27379.52</v>
      </c>
      <c r="T23" s="3" t="s">
        <v>29</v>
      </c>
    </row>
    <row r="24" spans="1:20" ht="15.75" customHeight="1" x14ac:dyDescent="0.25">
      <c r="A24" s="3" t="s">
        <v>87</v>
      </c>
      <c r="B24" s="3"/>
      <c r="C24" s="3">
        <v>3</v>
      </c>
      <c r="D24" s="3" t="s">
        <v>88</v>
      </c>
      <c r="E24" s="3" t="s">
        <v>22</v>
      </c>
      <c r="F24" s="3"/>
      <c r="G24" s="3" t="s">
        <v>42</v>
      </c>
      <c r="H24" s="3" t="s">
        <v>24</v>
      </c>
      <c r="I24" s="3" t="s">
        <v>25</v>
      </c>
      <c r="J24" s="3" t="s">
        <v>54</v>
      </c>
      <c r="K24" s="3" t="s">
        <v>61</v>
      </c>
      <c r="L24" s="3" t="s">
        <v>28</v>
      </c>
      <c r="M24" s="4">
        <v>44943</v>
      </c>
      <c r="N24" s="4">
        <v>44943</v>
      </c>
      <c r="O24" s="3" t="s">
        <v>22</v>
      </c>
      <c r="P24" s="5">
        <v>1907000</v>
      </c>
      <c r="Q24" s="5">
        <v>1907000</v>
      </c>
      <c r="R24" s="5">
        <v>362330</v>
      </c>
      <c r="S24" s="5">
        <v>2269330</v>
      </c>
      <c r="T24" s="3" t="s">
        <v>29</v>
      </c>
    </row>
    <row r="25" spans="1:20" ht="15.75" customHeight="1" x14ac:dyDescent="0.25">
      <c r="A25" s="3" t="s">
        <v>89</v>
      </c>
      <c r="B25" s="3"/>
      <c r="C25" s="3">
        <v>3</v>
      </c>
      <c r="D25" s="3" t="s">
        <v>90</v>
      </c>
      <c r="E25" s="3" t="s">
        <v>22</v>
      </c>
      <c r="F25" s="3"/>
      <c r="G25" s="3" t="s">
        <v>91</v>
      </c>
      <c r="H25" s="3" t="s">
        <v>24</v>
      </c>
      <c r="I25" s="3" t="s">
        <v>25</v>
      </c>
      <c r="J25" s="3" t="s">
        <v>26</v>
      </c>
      <c r="K25" s="3" t="s">
        <v>33</v>
      </c>
      <c r="L25" s="3" t="s">
        <v>28</v>
      </c>
      <c r="M25" s="4">
        <v>44943</v>
      </c>
      <c r="N25" s="4">
        <v>44943</v>
      </c>
      <c r="O25" s="3" t="s">
        <v>22</v>
      </c>
      <c r="P25" s="5">
        <v>34500</v>
      </c>
      <c r="Q25" s="5">
        <v>34500</v>
      </c>
      <c r="R25" s="5">
        <v>6555</v>
      </c>
      <c r="S25" s="5">
        <v>41055</v>
      </c>
      <c r="T25" s="3" t="s">
        <v>29</v>
      </c>
    </row>
    <row r="26" spans="1:20" ht="15.75" customHeight="1" x14ac:dyDescent="0.25">
      <c r="A26" s="3" t="s">
        <v>92</v>
      </c>
      <c r="B26" s="3"/>
      <c r="C26" s="3">
        <v>3</v>
      </c>
      <c r="D26" s="3" t="s">
        <v>93</v>
      </c>
      <c r="E26" s="3" t="s">
        <v>22</v>
      </c>
      <c r="F26" s="3"/>
      <c r="G26" s="3" t="s">
        <v>42</v>
      </c>
      <c r="H26" s="3" t="s">
        <v>24</v>
      </c>
      <c r="I26" s="3" t="s">
        <v>25</v>
      </c>
      <c r="J26" s="3" t="s">
        <v>82</v>
      </c>
      <c r="K26" s="3" t="s">
        <v>33</v>
      </c>
      <c r="L26" s="3" t="s">
        <v>28</v>
      </c>
      <c r="M26" s="4">
        <v>44942</v>
      </c>
      <c r="N26" s="4">
        <v>44942</v>
      </c>
      <c r="O26" s="3" t="s">
        <v>22</v>
      </c>
      <c r="P26" s="5">
        <v>1335000</v>
      </c>
      <c r="Q26" s="5">
        <v>1365000</v>
      </c>
      <c r="R26" s="5">
        <v>259350</v>
      </c>
      <c r="S26" s="5">
        <v>1624350</v>
      </c>
      <c r="T26" s="3" t="s">
        <v>29</v>
      </c>
    </row>
    <row r="27" spans="1:20" ht="15.75" customHeight="1" x14ac:dyDescent="0.25">
      <c r="A27" s="3" t="s">
        <v>94</v>
      </c>
      <c r="B27" s="3"/>
      <c r="C27" s="3">
        <v>3</v>
      </c>
      <c r="D27" s="3" t="s">
        <v>95</v>
      </c>
      <c r="E27" s="3" t="s">
        <v>22</v>
      </c>
      <c r="F27" s="3"/>
      <c r="G27" s="3" t="s">
        <v>46</v>
      </c>
      <c r="H27" s="3" t="s">
        <v>24</v>
      </c>
      <c r="I27" s="3" t="s">
        <v>32</v>
      </c>
      <c r="J27" s="3" t="s">
        <v>54</v>
      </c>
      <c r="K27" s="3" t="s">
        <v>33</v>
      </c>
      <c r="L27" s="3" t="s">
        <v>28</v>
      </c>
      <c r="M27" s="4">
        <v>44939</v>
      </c>
      <c r="N27" s="4">
        <v>44939</v>
      </c>
      <c r="O27" s="3" t="s">
        <v>22</v>
      </c>
      <c r="P27" s="5">
        <v>250000</v>
      </c>
      <c r="Q27" s="5">
        <v>250000</v>
      </c>
      <c r="R27" s="5">
        <v>47500</v>
      </c>
      <c r="S27" s="5">
        <v>297500</v>
      </c>
      <c r="T27" s="3" t="s">
        <v>29</v>
      </c>
    </row>
    <row r="28" spans="1:20" ht="15.75" customHeight="1" x14ac:dyDescent="0.25">
      <c r="A28" s="3" t="s">
        <v>96</v>
      </c>
      <c r="B28" s="3"/>
      <c r="C28" s="3">
        <v>3</v>
      </c>
      <c r="D28" s="3" t="s">
        <v>97</v>
      </c>
      <c r="E28" s="3" t="s">
        <v>22</v>
      </c>
      <c r="F28" s="3"/>
      <c r="G28" s="3" t="s">
        <v>42</v>
      </c>
      <c r="H28" s="3" t="s">
        <v>24</v>
      </c>
      <c r="I28" s="3" t="s">
        <v>60</v>
      </c>
      <c r="J28" s="3" t="s">
        <v>54</v>
      </c>
      <c r="K28" s="3" t="s">
        <v>61</v>
      </c>
      <c r="L28" s="3" t="s">
        <v>28</v>
      </c>
      <c r="M28" s="4">
        <v>44939</v>
      </c>
      <c r="N28" s="4">
        <v>44939</v>
      </c>
      <c r="O28" s="3" t="s">
        <v>22</v>
      </c>
      <c r="P28" s="5">
        <v>23008</v>
      </c>
      <c r="Q28" s="5">
        <v>23008</v>
      </c>
      <c r="R28" s="5">
        <v>4371.5200000000004</v>
      </c>
      <c r="S28" s="5">
        <v>27379.52</v>
      </c>
      <c r="T28" s="3" t="s">
        <v>29</v>
      </c>
    </row>
    <row r="29" spans="1:20" ht="15.75" customHeight="1" x14ac:dyDescent="0.25">
      <c r="A29" s="3" t="s">
        <v>98</v>
      </c>
      <c r="B29" s="3"/>
      <c r="C29" s="3">
        <v>3</v>
      </c>
      <c r="D29" s="3" t="s">
        <v>99</v>
      </c>
      <c r="E29" s="3" t="s">
        <v>22</v>
      </c>
      <c r="F29" s="3"/>
      <c r="G29" s="3" t="s">
        <v>42</v>
      </c>
      <c r="H29" s="3" t="s">
        <v>24</v>
      </c>
      <c r="I29" s="3" t="s">
        <v>32</v>
      </c>
      <c r="J29" s="3" t="s">
        <v>26</v>
      </c>
      <c r="K29" s="3" t="s">
        <v>27</v>
      </c>
      <c r="L29" s="3" t="s">
        <v>28</v>
      </c>
      <c r="M29" s="4">
        <v>44939</v>
      </c>
      <c r="N29" s="4">
        <v>44939</v>
      </c>
      <c r="O29" s="3" t="s">
        <v>22</v>
      </c>
      <c r="P29" s="5">
        <v>718000</v>
      </c>
      <c r="Q29" s="5">
        <v>718000</v>
      </c>
      <c r="R29" s="5">
        <v>136420</v>
      </c>
      <c r="S29" s="5">
        <v>854420</v>
      </c>
      <c r="T29" s="3" t="s">
        <v>29</v>
      </c>
    </row>
    <row r="30" spans="1:20" ht="15.75" customHeight="1" x14ac:dyDescent="0.25">
      <c r="A30" s="3" t="s">
        <v>100</v>
      </c>
      <c r="B30" s="3"/>
      <c r="C30" s="3">
        <v>3</v>
      </c>
      <c r="D30" s="3" t="s">
        <v>101</v>
      </c>
      <c r="E30" s="3" t="s">
        <v>22</v>
      </c>
      <c r="F30" s="3"/>
      <c r="G30" s="3" t="s">
        <v>42</v>
      </c>
      <c r="H30" s="3" t="s">
        <v>24</v>
      </c>
      <c r="I30" s="3" t="s">
        <v>32</v>
      </c>
      <c r="J30" s="3" t="s">
        <v>54</v>
      </c>
      <c r="K30" s="3" t="s">
        <v>33</v>
      </c>
      <c r="L30" s="3" t="s">
        <v>28</v>
      </c>
      <c r="M30" s="4">
        <v>44939</v>
      </c>
      <c r="N30" s="4">
        <v>44939</v>
      </c>
      <c r="O30" s="3" t="s">
        <v>22</v>
      </c>
      <c r="P30" s="5">
        <v>806884</v>
      </c>
      <c r="Q30" s="5">
        <v>806884</v>
      </c>
      <c r="R30" s="5">
        <v>153307.96</v>
      </c>
      <c r="S30" s="5">
        <v>960191.96</v>
      </c>
      <c r="T30" s="3" t="s">
        <v>29</v>
      </c>
    </row>
    <row r="31" spans="1:20" ht="15.75" customHeight="1" x14ac:dyDescent="0.25">
      <c r="A31" s="3" t="s">
        <v>102</v>
      </c>
      <c r="B31" s="3"/>
      <c r="C31" s="3">
        <v>3</v>
      </c>
      <c r="D31" s="3" t="s">
        <v>103</v>
      </c>
      <c r="E31" s="3" t="s">
        <v>22</v>
      </c>
      <c r="F31" s="3"/>
      <c r="G31" s="3" t="s">
        <v>104</v>
      </c>
      <c r="H31" s="3" t="s">
        <v>24</v>
      </c>
      <c r="I31" s="3" t="s">
        <v>32</v>
      </c>
      <c r="J31" s="3" t="s">
        <v>26</v>
      </c>
      <c r="K31" s="3" t="s">
        <v>27</v>
      </c>
      <c r="L31" s="3" t="s">
        <v>28</v>
      </c>
      <c r="M31" s="4">
        <v>44937</v>
      </c>
      <c r="N31" s="4">
        <v>44937</v>
      </c>
      <c r="O31" s="3" t="s">
        <v>22</v>
      </c>
      <c r="P31" s="5">
        <v>1024320</v>
      </c>
      <c r="Q31" s="5">
        <v>1024320</v>
      </c>
      <c r="R31" s="5">
        <v>194620.79999999999</v>
      </c>
      <c r="S31" s="5">
        <v>1218940.8</v>
      </c>
      <c r="T31" s="3" t="s">
        <v>29</v>
      </c>
    </row>
    <row r="32" spans="1:20" ht="15.75" customHeight="1" x14ac:dyDescent="0.25">
      <c r="A32" s="3" t="s">
        <v>105</v>
      </c>
      <c r="B32" s="3"/>
      <c r="C32" s="3">
        <v>3</v>
      </c>
      <c r="D32" s="3" t="s">
        <v>106</v>
      </c>
      <c r="E32" s="3" t="s">
        <v>22</v>
      </c>
      <c r="F32" s="3"/>
      <c r="G32" s="3" t="s">
        <v>107</v>
      </c>
      <c r="H32" s="3" t="s">
        <v>24</v>
      </c>
      <c r="I32" s="3" t="s">
        <v>32</v>
      </c>
      <c r="J32" s="3" t="s">
        <v>26</v>
      </c>
      <c r="K32" s="3" t="s">
        <v>33</v>
      </c>
      <c r="L32" s="3" t="s">
        <v>28</v>
      </c>
      <c r="M32" s="4">
        <v>44937</v>
      </c>
      <c r="N32" s="4">
        <v>44937</v>
      </c>
      <c r="O32" s="3" t="s">
        <v>22</v>
      </c>
      <c r="P32" s="5">
        <v>52992</v>
      </c>
      <c r="Q32" s="5">
        <v>52992</v>
      </c>
      <c r="R32" s="5">
        <v>10068.48</v>
      </c>
      <c r="S32" s="5">
        <v>63060.479999999901</v>
      </c>
      <c r="T32" s="3" t="s">
        <v>29</v>
      </c>
    </row>
    <row r="33" spans="1:20" ht="15.75" customHeight="1" x14ac:dyDescent="0.25">
      <c r="A33" s="3" t="s">
        <v>108</v>
      </c>
      <c r="B33" s="3"/>
      <c r="C33" s="3">
        <v>3</v>
      </c>
      <c r="D33" s="3" t="s">
        <v>109</v>
      </c>
      <c r="E33" s="3" t="s">
        <v>22</v>
      </c>
      <c r="F33" s="3"/>
      <c r="G33" s="3" t="s">
        <v>42</v>
      </c>
      <c r="H33" s="3" t="s">
        <v>24</v>
      </c>
      <c r="I33" s="3" t="s">
        <v>72</v>
      </c>
      <c r="J33" s="3"/>
      <c r="K33" s="3" t="s">
        <v>61</v>
      </c>
      <c r="L33" s="3" t="s">
        <v>28</v>
      </c>
      <c r="M33" s="4">
        <v>44937</v>
      </c>
      <c r="N33" s="4">
        <v>44937</v>
      </c>
      <c r="O33" s="3" t="s">
        <v>22</v>
      </c>
      <c r="P33" s="5">
        <v>25000</v>
      </c>
      <c r="Q33" s="5">
        <v>25000</v>
      </c>
      <c r="R33" s="5">
        <v>4750</v>
      </c>
      <c r="S33" s="5">
        <v>29750</v>
      </c>
      <c r="T33" s="3" t="s">
        <v>29</v>
      </c>
    </row>
    <row r="34" spans="1:20" ht="15.75" customHeight="1" x14ac:dyDescent="0.25">
      <c r="A34" s="3" t="s">
        <v>110</v>
      </c>
      <c r="B34" s="3"/>
      <c r="C34" s="3">
        <v>3</v>
      </c>
      <c r="D34" s="3" t="s">
        <v>111</v>
      </c>
      <c r="E34" s="3" t="s">
        <v>22</v>
      </c>
      <c r="F34" s="3"/>
      <c r="G34" s="3" t="s">
        <v>42</v>
      </c>
      <c r="H34" s="3" t="s">
        <v>24</v>
      </c>
      <c r="I34" s="3" t="s">
        <v>32</v>
      </c>
      <c r="J34" s="3"/>
      <c r="K34" s="3" t="s">
        <v>33</v>
      </c>
      <c r="L34" s="3" t="s">
        <v>28</v>
      </c>
      <c r="M34" s="4">
        <v>44936</v>
      </c>
      <c r="N34" s="4">
        <v>44936</v>
      </c>
      <c r="O34" s="3" t="s">
        <v>22</v>
      </c>
      <c r="P34" s="5">
        <v>252780</v>
      </c>
      <c r="Q34" s="5">
        <v>252780</v>
      </c>
      <c r="R34" s="5">
        <v>48028.2</v>
      </c>
      <c r="S34" s="5">
        <v>300808.2</v>
      </c>
      <c r="T34" s="3" t="s">
        <v>29</v>
      </c>
    </row>
    <row r="35" spans="1:20" ht="15.75" customHeight="1" x14ac:dyDescent="0.25">
      <c r="A35" s="3" t="s">
        <v>112</v>
      </c>
      <c r="B35" s="3">
        <v>38177</v>
      </c>
      <c r="C35" s="3">
        <v>3</v>
      </c>
      <c r="D35" s="3" t="s">
        <v>113</v>
      </c>
      <c r="E35" s="3" t="s">
        <v>22</v>
      </c>
      <c r="F35" s="3"/>
      <c r="G35" s="3" t="s">
        <v>114</v>
      </c>
      <c r="H35" s="3" t="s">
        <v>24</v>
      </c>
      <c r="I35" s="3" t="s">
        <v>25</v>
      </c>
      <c r="J35" s="3" t="s">
        <v>26</v>
      </c>
      <c r="K35" s="3" t="s">
        <v>47</v>
      </c>
      <c r="L35" s="3" t="s">
        <v>28</v>
      </c>
      <c r="M35" s="4">
        <v>44931</v>
      </c>
      <c r="N35" s="4">
        <v>44931</v>
      </c>
      <c r="O35" s="3" t="s">
        <v>55</v>
      </c>
      <c r="P35" s="5">
        <v>51972</v>
      </c>
      <c r="Q35" s="5">
        <v>51972</v>
      </c>
      <c r="R35" s="5">
        <v>9874.68</v>
      </c>
      <c r="S35" s="5">
        <v>61846.68</v>
      </c>
      <c r="T35" s="3" t="s">
        <v>29</v>
      </c>
    </row>
    <row r="36" spans="1:20" ht="15.75" customHeight="1" x14ac:dyDescent="0.25">
      <c r="P36" s="2">
        <f>SUM(P2:P35)</f>
        <v>17630947</v>
      </c>
      <c r="Q36" s="2"/>
      <c r="R36" s="2"/>
      <c r="S36" s="2"/>
    </row>
    <row r="37" spans="1:20" ht="15.75" customHeight="1" x14ac:dyDescent="0.25">
      <c r="P37" s="2"/>
      <c r="Q37" s="2"/>
      <c r="R37" s="175" t="s">
        <v>115</v>
      </c>
      <c r="S37" s="176"/>
    </row>
    <row r="38" spans="1:20" ht="15.75" customHeight="1" x14ac:dyDescent="0.25">
      <c r="P38" s="2"/>
      <c r="Q38" s="2"/>
      <c r="R38" s="7" t="s">
        <v>116</v>
      </c>
      <c r="S38" s="8">
        <v>23340001</v>
      </c>
    </row>
    <row r="39" spans="1:20" ht="15.75" customHeight="1" x14ac:dyDescent="0.25">
      <c r="P39" s="2"/>
      <c r="Q39" s="2"/>
      <c r="R39" s="7" t="s">
        <v>117</v>
      </c>
      <c r="S39" s="8">
        <v>64579705.600000001</v>
      </c>
      <c r="T39" s="2"/>
    </row>
    <row r="40" spans="1:20" ht="15.75" customHeight="1" x14ac:dyDescent="0.25">
      <c r="P40" s="2"/>
      <c r="Q40" s="2"/>
      <c r="R40" s="7" t="s">
        <v>118</v>
      </c>
      <c r="S40" s="9">
        <f>+P36</f>
        <v>17630947</v>
      </c>
      <c r="T40" s="10"/>
    </row>
    <row r="41" spans="1:20" ht="15.75" customHeight="1" x14ac:dyDescent="0.25">
      <c r="P41" s="2"/>
      <c r="Q41" s="2"/>
      <c r="R41" s="7" t="s">
        <v>119</v>
      </c>
      <c r="S41" s="8">
        <v>0</v>
      </c>
    </row>
    <row r="42" spans="1:20" ht="15.75" customHeight="1" x14ac:dyDescent="0.25">
      <c r="P42" s="2"/>
      <c r="Q42" s="2"/>
      <c r="R42" s="7" t="s">
        <v>120</v>
      </c>
      <c r="S42" s="8">
        <v>0</v>
      </c>
    </row>
    <row r="43" spans="1:20" ht="15.75" customHeight="1" x14ac:dyDescent="0.25">
      <c r="P43" s="2"/>
      <c r="Q43" s="2"/>
      <c r="R43" s="11" t="s">
        <v>121</v>
      </c>
      <c r="S43" s="12">
        <f>+S41*2.5/100</f>
        <v>0</v>
      </c>
    </row>
    <row r="44" spans="1:20" ht="15.75" customHeight="1" x14ac:dyDescent="0.25">
      <c r="P44" s="2"/>
      <c r="Q44" s="2"/>
      <c r="R44" s="2"/>
      <c r="S44" s="2"/>
    </row>
    <row r="45" spans="1:20" ht="15.75" customHeight="1" x14ac:dyDescent="0.25">
      <c r="P45" s="2"/>
      <c r="Q45" s="2"/>
      <c r="R45" s="2"/>
      <c r="S45" s="2"/>
    </row>
    <row r="46" spans="1:20" ht="15.75" customHeight="1" x14ac:dyDescent="0.25">
      <c r="P46" s="2"/>
      <c r="Q46" s="2"/>
      <c r="R46" s="2"/>
      <c r="S46" s="2"/>
    </row>
    <row r="47" spans="1:20" ht="15.75" customHeight="1" x14ac:dyDescent="0.25">
      <c r="P47" s="2"/>
      <c r="Q47" s="2"/>
      <c r="R47" s="2"/>
      <c r="S47" s="2"/>
    </row>
    <row r="48" spans="1:20" ht="15.75" customHeight="1" x14ac:dyDescent="0.25">
      <c r="P48" s="2"/>
      <c r="Q48" s="2"/>
      <c r="R48" s="2"/>
      <c r="S48" s="2"/>
    </row>
    <row r="49" spans="16:19" ht="15.75" customHeight="1" x14ac:dyDescent="0.25">
      <c r="P49" s="2"/>
      <c r="Q49" s="2"/>
      <c r="R49" s="2"/>
      <c r="S49" s="2"/>
    </row>
    <row r="50" spans="16:19" ht="15.75" customHeight="1" x14ac:dyDescent="0.25">
      <c r="P50" s="2"/>
      <c r="Q50" s="2"/>
      <c r="R50" s="2"/>
      <c r="S50" s="2"/>
    </row>
    <row r="51" spans="16:19" ht="15.75" customHeight="1" x14ac:dyDescent="0.25">
      <c r="P51" s="2"/>
      <c r="Q51" s="2"/>
      <c r="R51" s="2"/>
      <c r="S51" s="2"/>
    </row>
    <row r="52" spans="16:19" ht="15.75" customHeight="1" x14ac:dyDescent="0.25">
      <c r="P52" s="2"/>
      <c r="Q52" s="2"/>
      <c r="R52" s="2"/>
      <c r="S52" s="2"/>
    </row>
    <row r="53" spans="16:19" ht="15.75" customHeight="1" x14ac:dyDescent="0.25">
      <c r="P53" s="2"/>
      <c r="Q53" s="2"/>
      <c r="R53" s="2"/>
      <c r="S53" s="2"/>
    </row>
    <row r="54" spans="16:19" ht="15.75" customHeight="1" x14ac:dyDescent="0.25">
      <c r="P54" s="2"/>
      <c r="Q54" s="2"/>
      <c r="R54" s="2"/>
      <c r="S54" s="2"/>
    </row>
    <row r="55" spans="16:19" ht="15.75" customHeight="1" x14ac:dyDescent="0.25">
      <c r="P55" s="2"/>
      <c r="Q55" s="2"/>
      <c r="R55" s="2"/>
      <c r="S55" s="2"/>
    </row>
    <row r="56" spans="16:19" ht="15.75" customHeight="1" x14ac:dyDescent="0.25">
      <c r="P56" s="2"/>
      <c r="Q56" s="2"/>
      <c r="R56" s="2"/>
      <c r="S56" s="2"/>
    </row>
    <row r="57" spans="16:19" ht="15.75" customHeight="1" x14ac:dyDescent="0.25">
      <c r="P57" s="2"/>
      <c r="Q57" s="2"/>
      <c r="R57" s="2"/>
      <c r="S57" s="2"/>
    </row>
    <row r="58" spans="16:19" ht="15.75" customHeight="1" x14ac:dyDescent="0.25">
      <c r="P58" s="2"/>
      <c r="Q58" s="2"/>
      <c r="R58" s="2"/>
      <c r="S58" s="2"/>
    </row>
    <row r="59" spans="16:19" ht="15.75" customHeight="1" x14ac:dyDescent="0.25">
      <c r="P59" s="2"/>
      <c r="Q59" s="2"/>
      <c r="R59" s="2"/>
      <c r="S59" s="2"/>
    </row>
    <row r="60" spans="16:19" ht="15.75" customHeight="1" x14ac:dyDescent="0.25">
      <c r="P60" s="2"/>
      <c r="Q60" s="2"/>
      <c r="R60" s="2"/>
      <c r="S60" s="2"/>
    </row>
    <row r="61" spans="16:19" ht="15.75" customHeight="1" x14ac:dyDescent="0.25">
      <c r="P61" s="2"/>
      <c r="Q61" s="2"/>
      <c r="R61" s="2"/>
      <c r="S61" s="2"/>
    </row>
    <row r="62" spans="16:19" ht="15.75" customHeight="1" x14ac:dyDescent="0.25">
      <c r="P62" s="2"/>
      <c r="Q62" s="2"/>
      <c r="R62" s="2"/>
      <c r="S62" s="2"/>
    </row>
    <row r="63" spans="16:19" ht="15.75" customHeight="1" x14ac:dyDescent="0.25">
      <c r="P63" s="2"/>
      <c r="Q63" s="2"/>
      <c r="R63" s="2"/>
      <c r="S63" s="2"/>
    </row>
    <row r="64" spans="16:19" ht="15.75" customHeight="1" x14ac:dyDescent="0.25">
      <c r="P64" s="2"/>
      <c r="Q64" s="2"/>
      <c r="R64" s="2"/>
      <c r="S64" s="2"/>
    </row>
    <row r="65" spans="16:19" ht="15.75" customHeight="1" x14ac:dyDescent="0.25">
      <c r="P65" s="2"/>
      <c r="Q65" s="2"/>
      <c r="R65" s="2"/>
      <c r="S65" s="2"/>
    </row>
    <row r="66" spans="16:19" ht="15.75" customHeight="1" x14ac:dyDescent="0.25">
      <c r="P66" s="2"/>
      <c r="Q66" s="2"/>
      <c r="R66" s="2"/>
      <c r="S66" s="2"/>
    </row>
    <row r="67" spans="16:19" ht="15.75" customHeight="1" x14ac:dyDescent="0.25">
      <c r="P67" s="2"/>
      <c r="Q67" s="2"/>
      <c r="R67" s="2"/>
      <c r="S67" s="2"/>
    </row>
    <row r="68" spans="16:19" ht="15.75" customHeight="1" x14ac:dyDescent="0.25">
      <c r="P68" s="2"/>
      <c r="Q68" s="2"/>
      <c r="R68" s="2"/>
      <c r="S68" s="2"/>
    </row>
    <row r="69" spans="16:19" ht="15.75" customHeight="1" x14ac:dyDescent="0.25">
      <c r="P69" s="2"/>
      <c r="Q69" s="2"/>
      <c r="R69" s="2"/>
      <c r="S69" s="2"/>
    </row>
    <row r="70" spans="16:19" ht="15.75" customHeight="1" x14ac:dyDescent="0.25">
      <c r="P70" s="2"/>
      <c r="Q70" s="2"/>
      <c r="R70" s="2"/>
      <c r="S70" s="2"/>
    </row>
    <row r="71" spans="16:19" ht="15.75" customHeight="1" x14ac:dyDescent="0.25">
      <c r="P71" s="2"/>
      <c r="Q71" s="2"/>
      <c r="R71" s="2"/>
      <c r="S71" s="2"/>
    </row>
    <row r="72" spans="16:19" ht="15.75" customHeight="1" x14ac:dyDescent="0.25">
      <c r="P72" s="2"/>
      <c r="Q72" s="2"/>
      <c r="R72" s="2"/>
      <c r="S72" s="2"/>
    </row>
    <row r="73" spans="16:19" ht="15.75" customHeight="1" x14ac:dyDescent="0.25">
      <c r="P73" s="2"/>
      <c r="Q73" s="2"/>
      <c r="R73" s="2"/>
      <c r="S73" s="2"/>
    </row>
    <row r="74" spans="16:19" ht="15.75" customHeight="1" x14ac:dyDescent="0.25">
      <c r="P74" s="2"/>
      <c r="Q74" s="2"/>
      <c r="R74" s="2"/>
      <c r="S74" s="2"/>
    </row>
    <row r="75" spans="16:19" ht="15.75" customHeight="1" x14ac:dyDescent="0.25">
      <c r="P75" s="2"/>
      <c r="Q75" s="2"/>
      <c r="R75" s="2"/>
      <c r="S75" s="2"/>
    </row>
    <row r="76" spans="16:19" ht="15.75" customHeight="1" x14ac:dyDescent="0.25">
      <c r="P76" s="2"/>
      <c r="Q76" s="2"/>
      <c r="R76" s="2"/>
      <c r="S76" s="2"/>
    </row>
    <row r="77" spans="16:19" ht="15.75" customHeight="1" x14ac:dyDescent="0.25">
      <c r="P77" s="2"/>
      <c r="Q77" s="2"/>
      <c r="R77" s="2"/>
      <c r="S77" s="2"/>
    </row>
    <row r="78" spans="16:19" ht="15.75" customHeight="1" x14ac:dyDescent="0.25">
      <c r="P78" s="2"/>
      <c r="Q78" s="2"/>
      <c r="R78" s="2"/>
      <c r="S78" s="2"/>
    </row>
    <row r="79" spans="16:19" ht="15.75" customHeight="1" x14ac:dyDescent="0.25">
      <c r="P79" s="2"/>
      <c r="Q79" s="2"/>
      <c r="R79" s="2"/>
      <c r="S79" s="2"/>
    </row>
    <row r="80" spans="16:19" ht="15.75" customHeight="1" x14ac:dyDescent="0.25">
      <c r="P80" s="2"/>
      <c r="Q80" s="2"/>
      <c r="R80" s="2"/>
      <c r="S80" s="2"/>
    </row>
    <row r="81" spans="16:19" ht="15.75" customHeight="1" x14ac:dyDescent="0.25">
      <c r="P81" s="2"/>
      <c r="Q81" s="2"/>
      <c r="R81" s="2"/>
      <c r="S81" s="2"/>
    </row>
    <row r="82" spans="16:19" ht="15.75" customHeight="1" x14ac:dyDescent="0.25">
      <c r="P82" s="2"/>
      <c r="Q82" s="2"/>
      <c r="R82" s="2"/>
      <c r="S82" s="2"/>
    </row>
    <row r="83" spans="16:19" ht="15.75" customHeight="1" x14ac:dyDescent="0.25">
      <c r="P83" s="2"/>
      <c r="Q83" s="2"/>
      <c r="R83" s="2"/>
      <c r="S83" s="2"/>
    </row>
    <row r="84" spans="16:19" ht="15.75" customHeight="1" x14ac:dyDescent="0.25">
      <c r="P84" s="2"/>
      <c r="Q84" s="2"/>
      <c r="R84" s="2"/>
      <c r="S84" s="2"/>
    </row>
    <row r="85" spans="16:19" ht="15.75" customHeight="1" x14ac:dyDescent="0.25">
      <c r="P85" s="2"/>
      <c r="Q85" s="2"/>
      <c r="R85" s="2"/>
      <c r="S85" s="2"/>
    </row>
    <row r="86" spans="16:19" ht="15.75" customHeight="1" x14ac:dyDescent="0.25">
      <c r="P86" s="2"/>
      <c r="Q86" s="2"/>
      <c r="R86" s="2"/>
      <c r="S86" s="2"/>
    </row>
    <row r="87" spans="16:19" ht="15.75" customHeight="1" x14ac:dyDescent="0.25">
      <c r="P87" s="2"/>
      <c r="Q87" s="2"/>
      <c r="R87" s="2"/>
      <c r="S87" s="2"/>
    </row>
    <row r="88" spans="16:19" ht="15.75" customHeight="1" x14ac:dyDescent="0.25">
      <c r="P88" s="2"/>
      <c r="Q88" s="2"/>
      <c r="R88" s="2"/>
      <c r="S88" s="2"/>
    </row>
    <row r="89" spans="16:19" ht="15.75" customHeight="1" x14ac:dyDescent="0.25">
      <c r="P89" s="2"/>
      <c r="Q89" s="2"/>
      <c r="R89" s="2"/>
      <c r="S89" s="2"/>
    </row>
    <row r="90" spans="16:19" ht="15.75" customHeight="1" x14ac:dyDescent="0.25">
      <c r="P90" s="2"/>
      <c r="Q90" s="2"/>
      <c r="R90" s="2"/>
      <c r="S90" s="2"/>
    </row>
    <row r="91" spans="16:19" ht="15.75" customHeight="1" x14ac:dyDescent="0.25">
      <c r="P91" s="2"/>
      <c r="Q91" s="2"/>
      <c r="R91" s="2"/>
      <c r="S91" s="2"/>
    </row>
    <row r="92" spans="16:19" ht="15.75" customHeight="1" x14ac:dyDescent="0.25">
      <c r="P92" s="2"/>
      <c r="Q92" s="2"/>
      <c r="R92" s="2"/>
      <c r="S92" s="2"/>
    </row>
    <row r="93" spans="16:19" ht="15.75" customHeight="1" x14ac:dyDescent="0.25">
      <c r="P93" s="2"/>
      <c r="Q93" s="2"/>
      <c r="R93" s="2"/>
      <c r="S93" s="2"/>
    </row>
    <row r="94" spans="16:19" ht="15.75" customHeight="1" x14ac:dyDescent="0.25">
      <c r="P94" s="2"/>
      <c r="Q94" s="2"/>
      <c r="R94" s="2"/>
      <c r="S94" s="2"/>
    </row>
    <row r="95" spans="16:19" ht="15.75" customHeight="1" x14ac:dyDescent="0.25">
      <c r="P95" s="2"/>
      <c r="Q95" s="2"/>
      <c r="R95" s="2"/>
      <c r="S95" s="2"/>
    </row>
    <row r="96" spans="16:19" ht="15.75" customHeight="1" x14ac:dyDescent="0.25">
      <c r="P96" s="2"/>
      <c r="Q96" s="2"/>
      <c r="R96" s="2"/>
      <c r="S96" s="2"/>
    </row>
    <row r="97" spans="16:19" ht="15.75" customHeight="1" x14ac:dyDescent="0.25">
      <c r="P97" s="2"/>
      <c r="Q97" s="2"/>
      <c r="R97" s="2"/>
      <c r="S97" s="2"/>
    </row>
    <row r="98" spans="16:19" ht="15.75" customHeight="1" x14ac:dyDescent="0.25">
      <c r="P98" s="2"/>
      <c r="Q98" s="2"/>
      <c r="R98" s="2"/>
      <c r="S98" s="2"/>
    </row>
    <row r="99" spans="16:19" ht="15.75" customHeight="1" x14ac:dyDescent="0.25">
      <c r="P99" s="2"/>
      <c r="Q99" s="2"/>
      <c r="R99" s="2"/>
      <c r="S99" s="2"/>
    </row>
    <row r="100" spans="16:19" ht="15.75" customHeight="1" x14ac:dyDescent="0.25">
      <c r="P100" s="2"/>
      <c r="Q100" s="2"/>
      <c r="R100" s="2"/>
      <c r="S100" s="2"/>
    </row>
    <row r="101" spans="16:19" ht="15.75" customHeight="1" x14ac:dyDescent="0.25">
      <c r="P101" s="2"/>
      <c r="Q101" s="2"/>
      <c r="R101" s="2"/>
      <c r="S101" s="2"/>
    </row>
    <row r="102" spans="16:19" ht="15.75" customHeight="1" x14ac:dyDescent="0.25">
      <c r="P102" s="2"/>
      <c r="Q102" s="2"/>
      <c r="R102" s="2"/>
      <c r="S102" s="2"/>
    </row>
    <row r="103" spans="16:19" ht="15.75" customHeight="1" x14ac:dyDescent="0.25">
      <c r="P103" s="2"/>
      <c r="Q103" s="2"/>
      <c r="R103" s="2"/>
      <c r="S103" s="2"/>
    </row>
    <row r="104" spans="16:19" ht="15.75" customHeight="1" x14ac:dyDescent="0.25">
      <c r="P104" s="2"/>
      <c r="Q104" s="2"/>
      <c r="R104" s="2"/>
      <c r="S104" s="2"/>
    </row>
    <row r="105" spans="16:19" ht="15.75" customHeight="1" x14ac:dyDescent="0.25">
      <c r="P105" s="2"/>
      <c r="Q105" s="2"/>
      <c r="R105" s="2"/>
      <c r="S105" s="2"/>
    </row>
    <row r="106" spans="16:19" ht="15.75" customHeight="1" x14ac:dyDescent="0.25">
      <c r="P106" s="2"/>
      <c r="Q106" s="2"/>
      <c r="R106" s="2"/>
      <c r="S106" s="2"/>
    </row>
    <row r="107" spans="16:19" ht="15.75" customHeight="1" x14ac:dyDescent="0.25">
      <c r="P107" s="2"/>
      <c r="Q107" s="2"/>
      <c r="R107" s="2"/>
      <c r="S107" s="2"/>
    </row>
    <row r="108" spans="16:19" ht="15.75" customHeight="1" x14ac:dyDescent="0.25">
      <c r="P108" s="2"/>
      <c r="Q108" s="2"/>
      <c r="R108" s="2"/>
      <c r="S108" s="2"/>
    </row>
    <row r="109" spans="16:19" ht="15.75" customHeight="1" x14ac:dyDescent="0.25">
      <c r="P109" s="2"/>
      <c r="Q109" s="2"/>
      <c r="R109" s="2"/>
      <c r="S109" s="2"/>
    </row>
    <row r="110" spans="16:19" ht="15.75" customHeight="1" x14ac:dyDescent="0.25">
      <c r="P110" s="2"/>
      <c r="Q110" s="2"/>
      <c r="R110" s="2"/>
      <c r="S110" s="2"/>
    </row>
    <row r="111" spans="16:19" ht="15.75" customHeight="1" x14ac:dyDescent="0.25">
      <c r="P111" s="2"/>
      <c r="Q111" s="2"/>
      <c r="R111" s="2"/>
      <c r="S111" s="2"/>
    </row>
    <row r="112" spans="16:19" ht="15.75" customHeight="1" x14ac:dyDescent="0.25">
      <c r="P112" s="2"/>
      <c r="Q112" s="2"/>
      <c r="R112" s="2"/>
      <c r="S112" s="2"/>
    </row>
    <row r="113" spans="16:19" ht="15.75" customHeight="1" x14ac:dyDescent="0.25">
      <c r="P113" s="2"/>
      <c r="Q113" s="2"/>
      <c r="R113" s="2"/>
      <c r="S113" s="2"/>
    </row>
    <row r="114" spans="16:19" ht="15.75" customHeight="1" x14ac:dyDescent="0.25">
      <c r="P114" s="2"/>
      <c r="Q114" s="2"/>
      <c r="R114" s="2"/>
      <c r="S114" s="2"/>
    </row>
    <row r="115" spans="16:19" ht="15.75" customHeight="1" x14ac:dyDescent="0.25">
      <c r="P115" s="2"/>
      <c r="Q115" s="2"/>
      <c r="R115" s="2"/>
      <c r="S115" s="2"/>
    </row>
    <row r="116" spans="16:19" ht="15.75" customHeight="1" x14ac:dyDescent="0.25">
      <c r="P116" s="2"/>
      <c r="Q116" s="2"/>
      <c r="R116" s="2"/>
      <c r="S116" s="2"/>
    </row>
    <row r="117" spans="16:19" ht="15.75" customHeight="1" x14ac:dyDescent="0.25">
      <c r="P117" s="2"/>
      <c r="Q117" s="2"/>
      <c r="R117" s="2"/>
      <c r="S117" s="2"/>
    </row>
    <row r="118" spans="16:19" ht="15.75" customHeight="1" x14ac:dyDescent="0.25">
      <c r="P118" s="2"/>
      <c r="Q118" s="2"/>
      <c r="R118" s="2"/>
      <c r="S118" s="2"/>
    </row>
    <row r="119" spans="16:19" ht="15.75" customHeight="1" x14ac:dyDescent="0.25">
      <c r="P119" s="2"/>
      <c r="Q119" s="2"/>
      <c r="R119" s="2"/>
      <c r="S119" s="2"/>
    </row>
    <row r="120" spans="16:19" ht="15.75" customHeight="1" x14ac:dyDescent="0.25">
      <c r="P120" s="2"/>
      <c r="Q120" s="2"/>
      <c r="R120" s="2"/>
      <c r="S120" s="2"/>
    </row>
    <row r="121" spans="16:19" ht="15.75" customHeight="1" x14ac:dyDescent="0.25">
      <c r="P121" s="2"/>
      <c r="Q121" s="2"/>
      <c r="R121" s="2"/>
      <c r="S121" s="2"/>
    </row>
    <row r="122" spans="16:19" ht="15.75" customHeight="1" x14ac:dyDescent="0.25">
      <c r="P122" s="2"/>
      <c r="Q122" s="2"/>
      <c r="R122" s="2"/>
      <c r="S122" s="2"/>
    </row>
    <row r="123" spans="16:19" ht="15.75" customHeight="1" x14ac:dyDescent="0.25">
      <c r="P123" s="2"/>
      <c r="Q123" s="2"/>
      <c r="R123" s="2"/>
      <c r="S123" s="2"/>
    </row>
    <row r="124" spans="16:19" ht="15.75" customHeight="1" x14ac:dyDescent="0.25">
      <c r="P124" s="2"/>
      <c r="Q124" s="2"/>
      <c r="R124" s="2"/>
      <c r="S124" s="2"/>
    </row>
    <row r="125" spans="16:19" ht="15.75" customHeight="1" x14ac:dyDescent="0.25">
      <c r="P125" s="2"/>
      <c r="Q125" s="2"/>
      <c r="R125" s="2"/>
      <c r="S125" s="2"/>
    </row>
    <row r="126" spans="16:19" ht="15.75" customHeight="1" x14ac:dyDescent="0.25">
      <c r="P126" s="2"/>
      <c r="Q126" s="2"/>
      <c r="R126" s="2"/>
      <c r="S126" s="2"/>
    </row>
    <row r="127" spans="16:19" ht="15.75" customHeight="1" x14ac:dyDescent="0.25">
      <c r="P127" s="2"/>
      <c r="Q127" s="2"/>
      <c r="R127" s="2"/>
      <c r="S127" s="2"/>
    </row>
    <row r="128" spans="16:19" ht="15.75" customHeight="1" x14ac:dyDescent="0.25">
      <c r="P128" s="2"/>
      <c r="Q128" s="2"/>
      <c r="R128" s="2"/>
      <c r="S128" s="2"/>
    </row>
    <row r="129" spans="16:19" ht="15.75" customHeight="1" x14ac:dyDescent="0.25">
      <c r="P129" s="2"/>
      <c r="Q129" s="2"/>
      <c r="R129" s="2"/>
      <c r="S129" s="2"/>
    </row>
    <row r="130" spans="16:19" ht="15.75" customHeight="1" x14ac:dyDescent="0.25">
      <c r="P130" s="2"/>
      <c r="Q130" s="2"/>
      <c r="R130" s="2"/>
      <c r="S130" s="2"/>
    </row>
    <row r="131" spans="16:19" ht="15.75" customHeight="1" x14ac:dyDescent="0.25">
      <c r="P131" s="2"/>
      <c r="Q131" s="2"/>
      <c r="R131" s="2"/>
      <c r="S131" s="2"/>
    </row>
    <row r="132" spans="16:19" ht="15.75" customHeight="1" x14ac:dyDescent="0.25">
      <c r="P132" s="2"/>
      <c r="Q132" s="2"/>
      <c r="R132" s="2"/>
      <c r="S132" s="2"/>
    </row>
    <row r="133" spans="16:19" ht="15.75" customHeight="1" x14ac:dyDescent="0.25">
      <c r="P133" s="2"/>
      <c r="Q133" s="2"/>
      <c r="R133" s="2"/>
      <c r="S133" s="2"/>
    </row>
    <row r="134" spans="16:19" ht="15.75" customHeight="1" x14ac:dyDescent="0.25">
      <c r="P134" s="2"/>
      <c r="Q134" s="2"/>
      <c r="R134" s="2"/>
      <c r="S134" s="2"/>
    </row>
    <row r="135" spans="16:19" ht="15.75" customHeight="1" x14ac:dyDescent="0.25">
      <c r="P135" s="2"/>
      <c r="Q135" s="2"/>
      <c r="R135" s="2"/>
      <c r="S135" s="2"/>
    </row>
    <row r="136" spans="16:19" ht="15.75" customHeight="1" x14ac:dyDescent="0.25">
      <c r="P136" s="2"/>
      <c r="Q136" s="2"/>
      <c r="R136" s="2"/>
      <c r="S136" s="2"/>
    </row>
    <row r="137" spans="16:19" ht="15.75" customHeight="1" x14ac:dyDescent="0.25">
      <c r="P137" s="2"/>
      <c r="Q137" s="2"/>
      <c r="R137" s="2"/>
      <c r="S137" s="2"/>
    </row>
    <row r="138" spans="16:19" ht="15.75" customHeight="1" x14ac:dyDescent="0.25">
      <c r="P138" s="2"/>
      <c r="Q138" s="2"/>
      <c r="R138" s="2"/>
      <c r="S138" s="2"/>
    </row>
    <row r="139" spans="16:19" ht="15.75" customHeight="1" x14ac:dyDescent="0.25">
      <c r="P139" s="2"/>
      <c r="Q139" s="2"/>
      <c r="R139" s="2"/>
      <c r="S139" s="2"/>
    </row>
    <row r="140" spans="16:19" ht="15.75" customHeight="1" x14ac:dyDescent="0.25">
      <c r="P140" s="2"/>
      <c r="Q140" s="2"/>
      <c r="R140" s="2"/>
      <c r="S140" s="2"/>
    </row>
    <row r="141" spans="16:19" ht="15.75" customHeight="1" x14ac:dyDescent="0.25">
      <c r="P141" s="2"/>
      <c r="Q141" s="2"/>
      <c r="R141" s="2"/>
      <c r="S141" s="2"/>
    </row>
    <row r="142" spans="16:19" ht="15.75" customHeight="1" x14ac:dyDescent="0.25">
      <c r="P142" s="2"/>
      <c r="Q142" s="2"/>
      <c r="R142" s="2"/>
      <c r="S142" s="2"/>
    </row>
    <row r="143" spans="16:19" ht="15.75" customHeight="1" x14ac:dyDescent="0.25">
      <c r="P143" s="2"/>
      <c r="Q143" s="2"/>
      <c r="R143" s="2"/>
      <c r="S143" s="2"/>
    </row>
    <row r="144" spans="16:19" ht="15.75" customHeight="1" x14ac:dyDescent="0.25">
      <c r="P144" s="2"/>
      <c r="Q144" s="2"/>
      <c r="R144" s="2"/>
      <c r="S144" s="2"/>
    </row>
    <row r="145" spans="16:19" ht="15.75" customHeight="1" x14ac:dyDescent="0.25">
      <c r="P145" s="2"/>
      <c r="Q145" s="2"/>
      <c r="R145" s="2"/>
      <c r="S145" s="2"/>
    </row>
    <row r="146" spans="16:19" ht="15.75" customHeight="1" x14ac:dyDescent="0.25">
      <c r="P146" s="2"/>
      <c r="Q146" s="2"/>
      <c r="R146" s="2"/>
      <c r="S146" s="2"/>
    </row>
    <row r="147" spans="16:19" ht="15.75" customHeight="1" x14ac:dyDescent="0.25">
      <c r="P147" s="2"/>
      <c r="Q147" s="2"/>
      <c r="R147" s="2"/>
      <c r="S147" s="2"/>
    </row>
    <row r="148" spans="16:19" ht="15.75" customHeight="1" x14ac:dyDescent="0.25">
      <c r="P148" s="2"/>
      <c r="Q148" s="2"/>
      <c r="R148" s="2"/>
      <c r="S148" s="2"/>
    </row>
    <row r="149" spans="16:19" ht="15.75" customHeight="1" x14ac:dyDescent="0.25">
      <c r="P149" s="2"/>
      <c r="Q149" s="2"/>
      <c r="R149" s="2"/>
      <c r="S149" s="2"/>
    </row>
    <row r="150" spans="16:19" ht="15.75" customHeight="1" x14ac:dyDescent="0.25">
      <c r="P150" s="2"/>
      <c r="Q150" s="2"/>
      <c r="R150" s="2"/>
      <c r="S150" s="2"/>
    </row>
    <row r="151" spans="16:19" ht="15.75" customHeight="1" x14ac:dyDescent="0.25">
      <c r="P151" s="2"/>
      <c r="Q151" s="2"/>
      <c r="R151" s="2"/>
      <c r="S151" s="2"/>
    </row>
    <row r="152" spans="16:19" ht="15.75" customHeight="1" x14ac:dyDescent="0.25">
      <c r="P152" s="2"/>
      <c r="Q152" s="2"/>
      <c r="R152" s="2"/>
      <c r="S152" s="2"/>
    </row>
    <row r="153" spans="16:19" ht="15.75" customHeight="1" x14ac:dyDescent="0.25">
      <c r="P153" s="2"/>
      <c r="Q153" s="2"/>
      <c r="R153" s="2"/>
      <c r="S153" s="2"/>
    </row>
    <row r="154" spans="16:19" ht="15.75" customHeight="1" x14ac:dyDescent="0.25">
      <c r="P154" s="2"/>
      <c r="Q154" s="2"/>
      <c r="R154" s="2"/>
      <c r="S154" s="2"/>
    </row>
    <row r="155" spans="16:19" ht="15.75" customHeight="1" x14ac:dyDescent="0.25">
      <c r="P155" s="2"/>
      <c r="Q155" s="2"/>
      <c r="R155" s="2"/>
      <c r="S155" s="2"/>
    </row>
    <row r="156" spans="16:19" ht="15.75" customHeight="1" x14ac:dyDescent="0.25">
      <c r="P156" s="2"/>
      <c r="Q156" s="2"/>
      <c r="R156" s="2"/>
      <c r="S156" s="2"/>
    </row>
    <row r="157" spans="16:19" ht="15.75" customHeight="1" x14ac:dyDescent="0.25">
      <c r="P157" s="2"/>
      <c r="Q157" s="2"/>
      <c r="R157" s="2"/>
      <c r="S157" s="2"/>
    </row>
    <row r="158" spans="16:19" ht="15.75" customHeight="1" x14ac:dyDescent="0.25">
      <c r="P158" s="2"/>
      <c r="Q158" s="2"/>
      <c r="R158" s="2"/>
      <c r="S158" s="2"/>
    </row>
    <row r="159" spans="16:19" ht="15.75" customHeight="1" x14ac:dyDescent="0.25">
      <c r="P159" s="2"/>
      <c r="Q159" s="2"/>
      <c r="R159" s="2"/>
      <c r="S159" s="2"/>
    </row>
    <row r="160" spans="16:19" ht="15.75" customHeight="1" x14ac:dyDescent="0.25">
      <c r="P160" s="2"/>
      <c r="Q160" s="2"/>
      <c r="R160" s="2"/>
      <c r="S160" s="2"/>
    </row>
    <row r="161" spans="16:19" ht="15.75" customHeight="1" x14ac:dyDescent="0.25">
      <c r="P161" s="2"/>
      <c r="Q161" s="2"/>
      <c r="R161" s="2"/>
      <c r="S161" s="2"/>
    </row>
    <row r="162" spans="16:19" ht="15.75" customHeight="1" x14ac:dyDescent="0.25">
      <c r="P162" s="2"/>
      <c r="Q162" s="2"/>
      <c r="R162" s="2"/>
      <c r="S162" s="2"/>
    </row>
    <row r="163" spans="16:19" ht="15.75" customHeight="1" x14ac:dyDescent="0.25">
      <c r="P163" s="2"/>
      <c r="Q163" s="2"/>
      <c r="R163" s="2"/>
      <c r="S163" s="2"/>
    </row>
    <row r="164" spans="16:19" ht="15.75" customHeight="1" x14ac:dyDescent="0.25">
      <c r="P164" s="2"/>
      <c r="Q164" s="2"/>
      <c r="R164" s="2"/>
      <c r="S164" s="2"/>
    </row>
    <row r="165" spans="16:19" ht="15.75" customHeight="1" x14ac:dyDescent="0.25">
      <c r="P165" s="2"/>
      <c r="Q165" s="2"/>
      <c r="R165" s="2"/>
      <c r="S165" s="2"/>
    </row>
    <row r="166" spans="16:19" ht="15.75" customHeight="1" x14ac:dyDescent="0.25">
      <c r="P166" s="2"/>
      <c r="Q166" s="2"/>
      <c r="R166" s="2"/>
      <c r="S166" s="2"/>
    </row>
    <row r="167" spans="16:19" ht="15.75" customHeight="1" x14ac:dyDescent="0.25">
      <c r="P167" s="2"/>
      <c r="Q167" s="2"/>
      <c r="R167" s="2"/>
      <c r="S167" s="2"/>
    </row>
    <row r="168" spans="16:19" ht="15.75" customHeight="1" x14ac:dyDescent="0.25">
      <c r="P168" s="2"/>
      <c r="Q168" s="2"/>
      <c r="R168" s="2"/>
      <c r="S168" s="2"/>
    </row>
    <row r="169" spans="16:19" ht="15.75" customHeight="1" x14ac:dyDescent="0.25">
      <c r="P169" s="2"/>
      <c r="Q169" s="2"/>
      <c r="R169" s="2"/>
      <c r="S169" s="2"/>
    </row>
    <row r="170" spans="16:19" ht="15.75" customHeight="1" x14ac:dyDescent="0.25">
      <c r="P170" s="2"/>
      <c r="Q170" s="2"/>
      <c r="R170" s="2"/>
      <c r="S170" s="2"/>
    </row>
    <row r="171" spans="16:19" ht="15.75" customHeight="1" x14ac:dyDescent="0.25">
      <c r="P171" s="2"/>
      <c r="Q171" s="2"/>
      <c r="R171" s="2"/>
      <c r="S171" s="2"/>
    </row>
    <row r="172" spans="16:19" ht="15.75" customHeight="1" x14ac:dyDescent="0.25">
      <c r="P172" s="2"/>
      <c r="Q172" s="2"/>
      <c r="R172" s="2"/>
      <c r="S172" s="2"/>
    </row>
    <row r="173" spans="16:19" ht="15.75" customHeight="1" x14ac:dyDescent="0.25">
      <c r="P173" s="2"/>
      <c r="Q173" s="2"/>
      <c r="R173" s="2"/>
      <c r="S173" s="2"/>
    </row>
    <row r="174" spans="16:19" ht="15.75" customHeight="1" x14ac:dyDescent="0.25">
      <c r="P174" s="2"/>
      <c r="Q174" s="2"/>
      <c r="R174" s="2"/>
      <c r="S174" s="2"/>
    </row>
    <row r="175" spans="16:19" ht="15.75" customHeight="1" x14ac:dyDescent="0.25">
      <c r="P175" s="2"/>
      <c r="Q175" s="2"/>
      <c r="R175" s="2"/>
      <c r="S175" s="2"/>
    </row>
    <row r="176" spans="16:19" ht="15.75" customHeight="1" x14ac:dyDescent="0.25">
      <c r="P176" s="2"/>
      <c r="Q176" s="2"/>
      <c r="R176" s="2"/>
      <c r="S176" s="2"/>
    </row>
    <row r="177" spans="16:19" ht="15.75" customHeight="1" x14ac:dyDescent="0.25">
      <c r="P177" s="2"/>
      <c r="Q177" s="2"/>
      <c r="R177" s="2"/>
      <c r="S177" s="2"/>
    </row>
    <row r="178" spans="16:19" ht="15.75" customHeight="1" x14ac:dyDescent="0.25">
      <c r="P178" s="2"/>
      <c r="Q178" s="2"/>
      <c r="R178" s="2"/>
      <c r="S178" s="2"/>
    </row>
    <row r="179" spans="16:19" ht="15.75" customHeight="1" x14ac:dyDescent="0.25">
      <c r="P179" s="2"/>
      <c r="Q179" s="2"/>
      <c r="R179" s="2"/>
      <c r="S179" s="2"/>
    </row>
    <row r="180" spans="16:19" ht="15.75" customHeight="1" x14ac:dyDescent="0.25">
      <c r="P180" s="2"/>
      <c r="Q180" s="2"/>
      <c r="R180" s="2"/>
      <c r="S180" s="2"/>
    </row>
    <row r="181" spans="16:19" ht="15.75" customHeight="1" x14ac:dyDescent="0.25">
      <c r="P181" s="2"/>
      <c r="Q181" s="2"/>
      <c r="R181" s="2"/>
      <c r="S181" s="2"/>
    </row>
    <row r="182" spans="16:19" ht="15.75" customHeight="1" x14ac:dyDescent="0.25">
      <c r="P182" s="2"/>
      <c r="Q182" s="2"/>
      <c r="R182" s="2"/>
      <c r="S182" s="2"/>
    </row>
    <row r="183" spans="16:19" ht="15.75" customHeight="1" x14ac:dyDescent="0.25">
      <c r="P183" s="2"/>
      <c r="Q183" s="2"/>
      <c r="R183" s="2"/>
      <c r="S183" s="2"/>
    </row>
    <row r="184" spans="16:19" ht="15.75" customHeight="1" x14ac:dyDescent="0.25">
      <c r="P184" s="2"/>
      <c r="Q184" s="2"/>
      <c r="R184" s="2"/>
      <c r="S184" s="2"/>
    </row>
    <row r="185" spans="16:19" ht="15.75" customHeight="1" x14ac:dyDescent="0.25">
      <c r="P185" s="2"/>
      <c r="Q185" s="2"/>
      <c r="R185" s="2"/>
      <c r="S185" s="2"/>
    </row>
    <row r="186" spans="16:19" ht="15.75" customHeight="1" x14ac:dyDescent="0.25">
      <c r="P186" s="2"/>
      <c r="Q186" s="2"/>
      <c r="R186" s="2"/>
      <c r="S186" s="2"/>
    </row>
    <row r="187" spans="16:19" ht="15.75" customHeight="1" x14ac:dyDescent="0.25">
      <c r="P187" s="2"/>
      <c r="Q187" s="2"/>
      <c r="R187" s="2"/>
      <c r="S187" s="2"/>
    </row>
    <row r="188" spans="16:19" ht="15.75" customHeight="1" x14ac:dyDescent="0.25">
      <c r="P188" s="2"/>
      <c r="Q188" s="2"/>
      <c r="R188" s="2"/>
      <c r="S188" s="2"/>
    </row>
    <row r="189" spans="16:19" ht="15.75" customHeight="1" x14ac:dyDescent="0.25">
      <c r="P189" s="2"/>
      <c r="Q189" s="2"/>
      <c r="R189" s="2"/>
      <c r="S189" s="2"/>
    </row>
    <row r="190" spans="16:19" ht="15.75" customHeight="1" x14ac:dyDescent="0.25">
      <c r="P190" s="2"/>
      <c r="Q190" s="2"/>
      <c r="R190" s="2"/>
      <c r="S190" s="2"/>
    </row>
    <row r="191" spans="16:19" ht="15.75" customHeight="1" x14ac:dyDescent="0.25">
      <c r="P191" s="2"/>
      <c r="Q191" s="2"/>
      <c r="R191" s="2"/>
      <c r="S191" s="2"/>
    </row>
    <row r="192" spans="16:19" ht="15.75" customHeight="1" x14ac:dyDescent="0.25">
      <c r="P192" s="2"/>
      <c r="Q192" s="2"/>
      <c r="R192" s="2"/>
      <c r="S192" s="2"/>
    </row>
    <row r="193" spans="16:19" ht="15.75" customHeight="1" x14ac:dyDescent="0.25">
      <c r="P193" s="2"/>
      <c r="Q193" s="2"/>
      <c r="R193" s="2"/>
      <c r="S193" s="2"/>
    </row>
    <row r="194" spans="16:19" ht="15.75" customHeight="1" x14ac:dyDescent="0.25">
      <c r="P194" s="2"/>
      <c r="Q194" s="2"/>
      <c r="R194" s="2"/>
      <c r="S194" s="2"/>
    </row>
    <row r="195" spans="16:19" ht="15.75" customHeight="1" x14ac:dyDescent="0.25">
      <c r="P195" s="2"/>
      <c r="Q195" s="2"/>
      <c r="R195" s="2"/>
      <c r="S195" s="2"/>
    </row>
    <row r="196" spans="16:19" ht="15.75" customHeight="1" x14ac:dyDescent="0.25">
      <c r="P196" s="2"/>
      <c r="Q196" s="2"/>
      <c r="R196" s="2"/>
      <c r="S196" s="2"/>
    </row>
    <row r="197" spans="16:19" ht="15.75" customHeight="1" x14ac:dyDescent="0.25">
      <c r="P197" s="2"/>
      <c r="Q197" s="2"/>
      <c r="R197" s="2"/>
      <c r="S197" s="2"/>
    </row>
    <row r="198" spans="16:19" ht="15.75" customHeight="1" x14ac:dyDescent="0.25">
      <c r="P198" s="2"/>
      <c r="Q198" s="2"/>
      <c r="R198" s="2"/>
      <c r="S198" s="2"/>
    </row>
    <row r="199" spans="16:19" ht="15.75" customHeight="1" x14ac:dyDescent="0.25">
      <c r="P199" s="2"/>
      <c r="Q199" s="2"/>
      <c r="R199" s="2"/>
      <c r="S199" s="2"/>
    </row>
    <row r="200" spans="16:19" ht="15.75" customHeight="1" x14ac:dyDescent="0.25">
      <c r="P200" s="2"/>
      <c r="Q200" s="2"/>
      <c r="R200" s="2"/>
      <c r="S200" s="2"/>
    </row>
    <row r="201" spans="16:19" ht="15.75" customHeight="1" x14ac:dyDescent="0.25">
      <c r="P201" s="2"/>
      <c r="Q201" s="2"/>
      <c r="R201" s="2"/>
      <c r="S201" s="2"/>
    </row>
    <row r="202" spans="16:19" ht="15.75" customHeight="1" x14ac:dyDescent="0.25">
      <c r="P202" s="2"/>
      <c r="Q202" s="2"/>
      <c r="R202" s="2"/>
      <c r="S202" s="2"/>
    </row>
    <row r="203" spans="16:19" ht="15.75" customHeight="1" x14ac:dyDescent="0.25">
      <c r="P203" s="2"/>
      <c r="Q203" s="2"/>
      <c r="R203" s="2"/>
      <c r="S203" s="2"/>
    </row>
    <row r="204" spans="16:19" ht="15.75" customHeight="1" x14ac:dyDescent="0.25">
      <c r="P204" s="2"/>
      <c r="Q204" s="2"/>
      <c r="R204" s="2"/>
      <c r="S204" s="2"/>
    </row>
    <row r="205" spans="16:19" ht="15.75" customHeight="1" x14ac:dyDescent="0.25">
      <c r="P205" s="2"/>
      <c r="Q205" s="2"/>
      <c r="R205" s="2"/>
      <c r="S205" s="2"/>
    </row>
    <row r="206" spans="16:19" ht="15.75" customHeight="1" x14ac:dyDescent="0.25">
      <c r="P206" s="2"/>
      <c r="Q206" s="2"/>
      <c r="R206" s="2"/>
      <c r="S206" s="2"/>
    </row>
    <row r="207" spans="16:19" ht="15.75" customHeight="1" x14ac:dyDescent="0.25">
      <c r="P207" s="2"/>
      <c r="Q207" s="2"/>
      <c r="R207" s="2"/>
      <c r="S207" s="2"/>
    </row>
    <row r="208" spans="16:19" ht="15.75" customHeight="1" x14ac:dyDescent="0.25">
      <c r="P208" s="2"/>
      <c r="Q208" s="2"/>
      <c r="R208" s="2"/>
      <c r="S208" s="2"/>
    </row>
    <row r="209" spans="16:19" ht="15.75" customHeight="1" x14ac:dyDescent="0.25">
      <c r="P209" s="2"/>
      <c r="Q209" s="2"/>
      <c r="R209" s="2"/>
      <c r="S209" s="2"/>
    </row>
    <row r="210" spans="16:19" ht="15.75" customHeight="1" x14ac:dyDescent="0.25">
      <c r="P210" s="2"/>
      <c r="Q210" s="2"/>
      <c r="R210" s="2"/>
      <c r="S210" s="2"/>
    </row>
    <row r="211" spans="16:19" ht="15.75" customHeight="1" x14ac:dyDescent="0.25">
      <c r="P211" s="2"/>
      <c r="Q211" s="2"/>
      <c r="R211" s="2"/>
      <c r="S211" s="2"/>
    </row>
    <row r="212" spans="16:19" ht="15.75" customHeight="1" x14ac:dyDescent="0.25">
      <c r="P212" s="2"/>
      <c r="Q212" s="2"/>
      <c r="R212" s="2"/>
      <c r="S212" s="2"/>
    </row>
    <row r="213" spans="16:19" ht="15.75" customHeight="1" x14ac:dyDescent="0.25">
      <c r="P213" s="2"/>
      <c r="Q213" s="2"/>
      <c r="R213" s="2"/>
      <c r="S213" s="2"/>
    </row>
    <row r="214" spans="16:19" ht="15.75" customHeight="1" x14ac:dyDescent="0.25">
      <c r="P214" s="2"/>
      <c r="Q214" s="2"/>
      <c r="R214" s="2"/>
      <c r="S214" s="2"/>
    </row>
    <row r="215" spans="16:19" ht="15.75" customHeight="1" x14ac:dyDescent="0.25">
      <c r="P215" s="2"/>
      <c r="Q215" s="2"/>
      <c r="R215" s="2"/>
      <c r="S215" s="2"/>
    </row>
    <row r="216" spans="16:19" ht="15.75" customHeight="1" x14ac:dyDescent="0.25">
      <c r="P216" s="2"/>
      <c r="Q216" s="2"/>
      <c r="R216" s="2"/>
      <c r="S216" s="2"/>
    </row>
    <row r="217" spans="16:19" ht="15.75" customHeight="1" x14ac:dyDescent="0.25">
      <c r="P217" s="2"/>
      <c r="Q217" s="2"/>
      <c r="R217" s="2"/>
      <c r="S217" s="2"/>
    </row>
    <row r="218" spans="16:19" ht="15.75" customHeight="1" x14ac:dyDescent="0.25">
      <c r="P218" s="2"/>
      <c r="Q218" s="2"/>
      <c r="R218" s="2"/>
      <c r="S218" s="2"/>
    </row>
    <row r="219" spans="16:19" ht="15.75" customHeight="1" x14ac:dyDescent="0.25">
      <c r="P219" s="2"/>
      <c r="Q219" s="2"/>
      <c r="R219" s="2"/>
      <c r="S219" s="2"/>
    </row>
    <row r="220" spans="16:19" ht="15.75" customHeight="1" x14ac:dyDescent="0.25">
      <c r="P220" s="2"/>
      <c r="Q220" s="2"/>
      <c r="R220" s="2"/>
      <c r="S220" s="2"/>
    </row>
    <row r="221" spans="16:19" ht="15.75" customHeight="1" x14ac:dyDescent="0.25">
      <c r="P221" s="2"/>
      <c r="Q221" s="2"/>
      <c r="R221" s="2"/>
      <c r="S221" s="2"/>
    </row>
    <row r="222" spans="16:19" ht="15.75" customHeight="1" x14ac:dyDescent="0.25">
      <c r="P222" s="2"/>
      <c r="Q222" s="2"/>
      <c r="R222" s="2"/>
      <c r="S222" s="2"/>
    </row>
    <row r="223" spans="16:19" ht="15.75" customHeight="1" x14ac:dyDescent="0.25">
      <c r="P223" s="2"/>
      <c r="Q223" s="2"/>
      <c r="R223" s="2"/>
      <c r="S223" s="2"/>
    </row>
    <row r="224" spans="16:19" ht="15.75" customHeight="1" x14ac:dyDescent="0.25">
      <c r="P224" s="2"/>
      <c r="Q224" s="2"/>
      <c r="R224" s="2"/>
      <c r="S224" s="2"/>
    </row>
    <row r="225" spans="16:19" ht="15.75" customHeight="1" x14ac:dyDescent="0.25">
      <c r="P225" s="2"/>
      <c r="Q225" s="2"/>
      <c r="R225" s="2"/>
      <c r="S225" s="2"/>
    </row>
    <row r="226" spans="16:19" ht="15.75" customHeight="1" x14ac:dyDescent="0.25">
      <c r="P226" s="2"/>
      <c r="Q226" s="2"/>
      <c r="R226" s="2"/>
      <c r="S226" s="2"/>
    </row>
    <row r="227" spans="16:19" ht="15.75" customHeight="1" x14ac:dyDescent="0.25">
      <c r="P227" s="2"/>
      <c r="Q227" s="2"/>
      <c r="R227" s="2"/>
      <c r="S227" s="2"/>
    </row>
    <row r="228" spans="16:19" ht="15.75" customHeight="1" x14ac:dyDescent="0.25">
      <c r="P228" s="2"/>
      <c r="Q228" s="2"/>
      <c r="R228" s="2"/>
      <c r="S228" s="2"/>
    </row>
    <row r="229" spans="16:19" ht="15.75" customHeight="1" x14ac:dyDescent="0.25">
      <c r="P229" s="2"/>
      <c r="Q229" s="2"/>
      <c r="R229" s="2"/>
      <c r="S229" s="2"/>
    </row>
    <row r="230" spans="16:19" ht="15.75" customHeight="1" x14ac:dyDescent="0.25">
      <c r="P230" s="2"/>
      <c r="Q230" s="2"/>
      <c r="R230" s="2"/>
      <c r="S230" s="2"/>
    </row>
    <row r="231" spans="16:19" ht="15.75" customHeight="1" x14ac:dyDescent="0.25">
      <c r="P231" s="2"/>
      <c r="Q231" s="2"/>
      <c r="R231" s="2"/>
      <c r="S231" s="2"/>
    </row>
    <row r="232" spans="16:19" ht="15.75" customHeight="1" x14ac:dyDescent="0.25">
      <c r="P232" s="2"/>
      <c r="Q232" s="2"/>
      <c r="R232" s="2"/>
      <c r="S232" s="2"/>
    </row>
    <row r="233" spans="16:19" ht="15.75" customHeight="1" x14ac:dyDescent="0.25">
      <c r="P233" s="2"/>
      <c r="Q233" s="2"/>
      <c r="R233" s="2"/>
      <c r="S233" s="2"/>
    </row>
    <row r="234" spans="16:19" ht="15.75" customHeight="1" x14ac:dyDescent="0.25">
      <c r="P234" s="2"/>
      <c r="Q234" s="2"/>
      <c r="R234" s="2"/>
      <c r="S234" s="2"/>
    </row>
    <row r="235" spans="16:19" ht="15.75" customHeight="1" x14ac:dyDescent="0.25">
      <c r="P235" s="2"/>
      <c r="Q235" s="2"/>
      <c r="R235" s="2"/>
      <c r="S235" s="2"/>
    </row>
    <row r="236" spans="16:19" ht="15.75" customHeight="1" x14ac:dyDescent="0.25">
      <c r="P236" s="2"/>
      <c r="Q236" s="2"/>
      <c r="R236" s="2"/>
      <c r="S236" s="2"/>
    </row>
    <row r="237" spans="16:19" ht="15.75" customHeight="1" x14ac:dyDescent="0.25">
      <c r="P237" s="2"/>
      <c r="Q237" s="2"/>
      <c r="R237" s="2"/>
      <c r="S237" s="2"/>
    </row>
    <row r="238" spans="16:19" ht="15.75" customHeight="1" x14ac:dyDescent="0.25">
      <c r="P238" s="2"/>
      <c r="Q238" s="2"/>
      <c r="R238" s="2"/>
      <c r="S238" s="2"/>
    </row>
    <row r="239" spans="16:19" ht="15.75" customHeight="1" x14ac:dyDescent="0.25">
      <c r="P239" s="2"/>
      <c r="Q239" s="2"/>
      <c r="R239" s="2"/>
      <c r="S239" s="2"/>
    </row>
    <row r="240" spans="16:19" ht="15.75" customHeight="1" x14ac:dyDescent="0.25">
      <c r="P240" s="2"/>
      <c r="Q240" s="2"/>
      <c r="R240" s="2"/>
      <c r="S240" s="2"/>
    </row>
    <row r="241" spans="16:19" ht="15.75" customHeight="1" x14ac:dyDescent="0.25">
      <c r="P241" s="2"/>
      <c r="Q241" s="2"/>
      <c r="R241" s="2"/>
      <c r="S241" s="2"/>
    </row>
    <row r="242" spans="16:19" ht="15.75" customHeight="1" x14ac:dyDescent="0.25">
      <c r="P242" s="2"/>
      <c r="Q242" s="2"/>
      <c r="R242" s="2"/>
      <c r="S242" s="2"/>
    </row>
    <row r="243" spans="16:19" ht="15.75" customHeight="1" x14ac:dyDescent="0.25">
      <c r="P243" s="2"/>
      <c r="Q243" s="2"/>
      <c r="R243" s="2"/>
      <c r="S243" s="2"/>
    </row>
    <row r="244" spans="16:19" ht="15.75" customHeight="1" x14ac:dyDescent="0.25">
      <c r="P244" s="2"/>
      <c r="Q244" s="2"/>
      <c r="R244" s="2"/>
      <c r="S244" s="2"/>
    </row>
    <row r="245" spans="16:19" ht="15.75" customHeight="1" x14ac:dyDescent="0.25">
      <c r="P245" s="2"/>
      <c r="Q245" s="2"/>
      <c r="R245" s="2"/>
      <c r="S245" s="2"/>
    </row>
    <row r="246" spans="16:19" ht="15.75" customHeight="1" x14ac:dyDescent="0.25">
      <c r="P246" s="2"/>
      <c r="Q246" s="2"/>
      <c r="R246" s="2"/>
      <c r="S246" s="2"/>
    </row>
    <row r="247" spans="16:19" ht="15.75" customHeight="1" x14ac:dyDescent="0.25">
      <c r="P247" s="2"/>
      <c r="Q247" s="2"/>
      <c r="R247" s="2"/>
      <c r="S247" s="2"/>
    </row>
    <row r="248" spans="16:19" ht="15.75" customHeight="1" x14ac:dyDescent="0.25">
      <c r="P248" s="2"/>
      <c r="Q248" s="2"/>
      <c r="R248" s="2"/>
      <c r="S248" s="2"/>
    </row>
    <row r="249" spans="16:19" ht="15.75" customHeight="1" x14ac:dyDescent="0.25">
      <c r="P249" s="2"/>
      <c r="Q249" s="2"/>
      <c r="R249" s="2"/>
      <c r="S249" s="2"/>
    </row>
    <row r="250" spans="16:19" ht="15.75" customHeight="1" x14ac:dyDescent="0.25">
      <c r="P250" s="2"/>
      <c r="Q250" s="2"/>
      <c r="R250" s="2"/>
      <c r="S250" s="2"/>
    </row>
    <row r="251" spans="16:19" ht="15.75" customHeight="1" x14ac:dyDescent="0.25">
      <c r="P251" s="2"/>
      <c r="Q251" s="2"/>
      <c r="R251" s="2"/>
      <c r="S251" s="2"/>
    </row>
    <row r="252" spans="16:19" ht="15.75" customHeight="1" x14ac:dyDescent="0.25">
      <c r="P252" s="2"/>
      <c r="Q252" s="2"/>
      <c r="R252" s="2"/>
      <c r="S252" s="2"/>
    </row>
    <row r="253" spans="16:19" ht="15.75" customHeight="1" x14ac:dyDescent="0.25">
      <c r="P253" s="2"/>
      <c r="Q253" s="2"/>
      <c r="R253" s="2"/>
      <c r="S253" s="2"/>
    </row>
    <row r="254" spans="16:19" ht="15.75" customHeight="1" x14ac:dyDescent="0.25">
      <c r="P254" s="2"/>
      <c r="Q254" s="2"/>
      <c r="R254" s="2"/>
      <c r="S254" s="2"/>
    </row>
    <row r="255" spans="16:19" ht="15.75" customHeight="1" x14ac:dyDescent="0.25">
      <c r="P255" s="2"/>
      <c r="Q255" s="2"/>
      <c r="R255" s="2"/>
      <c r="S255" s="2"/>
    </row>
    <row r="256" spans="16:19" ht="15.75" customHeight="1" x14ac:dyDescent="0.25">
      <c r="P256" s="2"/>
      <c r="Q256" s="2"/>
      <c r="R256" s="2"/>
      <c r="S256" s="2"/>
    </row>
    <row r="257" spans="16:19" ht="15.75" customHeight="1" x14ac:dyDescent="0.25">
      <c r="P257" s="2"/>
      <c r="Q257" s="2"/>
      <c r="R257" s="2"/>
      <c r="S257" s="2"/>
    </row>
    <row r="258" spans="16:19" ht="15.75" customHeight="1" x14ac:dyDescent="0.25">
      <c r="P258" s="2"/>
      <c r="Q258" s="2"/>
      <c r="R258" s="2"/>
      <c r="S258" s="2"/>
    </row>
    <row r="259" spans="16:19" ht="15.75" customHeight="1" x14ac:dyDescent="0.25">
      <c r="P259" s="2"/>
      <c r="Q259" s="2"/>
      <c r="R259" s="2"/>
      <c r="S259" s="2"/>
    </row>
    <row r="260" spans="16:19" ht="15.75" customHeight="1" x14ac:dyDescent="0.25">
      <c r="P260" s="2"/>
      <c r="Q260" s="2"/>
      <c r="R260" s="2"/>
      <c r="S260" s="2"/>
    </row>
    <row r="261" spans="16:19" ht="15.75" customHeight="1" x14ac:dyDescent="0.25">
      <c r="P261" s="2"/>
      <c r="Q261" s="2"/>
      <c r="R261" s="2"/>
      <c r="S261" s="2"/>
    </row>
    <row r="262" spans="16:19" ht="15.75" customHeight="1" x14ac:dyDescent="0.25">
      <c r="P262" s="2"/>
      <c r="Q262" s="2"/>
      <c r="R262" s="2"/>
      <c r="S262" s="2"/>
    </row>
    <row r="263" spans="16:19" ht="15.75" customHeight="1" x14ac:dyDescent="0.25">
      <c r="P263" s="2"/>
      <c r="Q263" s="2"/>
      <c r="R263" s="2"/>
      <c r="S263" s="2"/>
    </row>
    <row r="264" spans="16:19" ht="15.75" customHeight="1" x14ac:dyDescent="0.25">
      <c r="P264" s="2"/>
      <c r="Q264" s="2"/>
      <c r="R264" s="2"/>
      <c r="S264" s="2"/>
    </row>
    <row r="265" spans="16:19" ht="15.75" customHeight="1" x14ac:dyDescent="0.25">
      <c r="P265" s="2"/>
      <c r="Q265" s="2"/>
      <c r="R265" s="2"/>
      <c r="S265" s="2"/>
    </row>
    <row r="266" spans="16:19" ht="15.75" customHeight="1" x14ac:dyDescent="0.25">
      <c r="P266" s="2"/>
      <c r="Q266" s="2"/>
      <c r="R266" s="2"/>
      <c r="S266" s="2"/>
    </row>
    <row r="267" spans="16:19" ht="15.75" customHeight="1" x14ac:dyDescent="0.25">
      <c r="P267" s="2"/>
      <c r="Q267" s="2"/>
      <c r="R267" s="2"/>
      <c r="S267" s="2"/>
    </row>
    <row r="268" spans="16:19" ht="15.75" customHeight="1" x14ac:dyDescent="0.25">
      <c r="P268" s="2"/>
      <c r="Q268" s="2"/>
      <c r="R268" s="2"/>
      <c r="S268" s="2"/>
    </row>
    <row r="269" spans="16:19" ht="15.75" customHeight="1" x14ac:dyDescent="0.25">
      <c r="P269" s="2"/>
      <c r="Q269" s="2"/>
      <c r="R269" s="2"/>
      <c r="S269" s="2"/>
    </row>
    <row r="270" spans="16:19" ht="15.75" customHeight="1" x14ac:dyDescent="0.25">
      <c r="P270" s="2"/>
      <c r="Q270" s="2"/>
      <c r="R270" s="2"/>
      <c r="S270" s="2"/>
    </row>
    <row r="271" spans="16:19" ht="15.75" customHeight="1" x14ac:dyDescent="0.25">
      <c r="P271" s="2"/>
      <c r="Q271" s="2"/>
      <c r="R271" s="2"/>
      <c r="S271" s="2"/>
    </row>
    <row r="272" spans="16:19" ht="15.75" customHeight="1" x14ac:dyDescent="0.25">
      <c r="P272" s="2"/>
      <c r="Q272" s="2"/>
      <c r="R272" s="2"/>
      <c r="S272" s="2"/>
    </row>
    <row r="273" spans="16:19" ht="15.75" customHeight="1" x14ac:dyDescent="0.25">
      <c r="P273" s="2"/>
      <c r="Q273" s="2"/>
      <c r="R273" s="2"/>
      <c r="S273" s="2"/>
    </row>
    <row r="274" spans="16:19" ht="15.75" customHeight="1" x14ac:dyDescent="0.25">
      <c r="P274" s="2"/>
      <c r="Q274" s="2"/>
      <c r="R274" s="2"/>
      <c r="S274" s="2"/>
    </row>
    <row r="275" spans="16:19" ht="15.75" customHeight="1" x14ac:dyDescent="0.25">
      <c r="P275" s="2"/>
      <c r="Q275" s="2"/>
      <c r="R275" s="2"/>
      <c r="S275" s="2"/>
    </row>
    <row r="276" spans="16:19" ht="15.75" customHeight="1" x14ac:dyDescent="0.25">
      <c r="P276" s="2"/>
      <c r="Q276" s="2"/>
      <c r="R276" s="2"/>
      <c r="S276" s="2"/>
    </row>
    <row r="277" spans="16:19" ht="15.75" customHeight="1" x14ac:dyDescent="0.25">
      <c r="P277" s="2"/>
      <c r="Q277" s="2"/>
      <c r="R277" s="2"/>
      <c r="S277" s="2"/>
    </row>
    <row r="278" spans="16:19" ht="15.75" customHeight="1" x14ac:dyDescent="0.25">
      <c r="P278" s="2"/>
      <c r="Q278" s="2"/>
      <c r="R278" s="2"/>
      <c r="S278" s="2"/>
    </row>
    <row r="279" spans="16:19" ht="15.75" customHeight="1" x14ac:dyDescent="0.25">
      <c r="P279" s="2"/>
      <c r="Q279" s="2"/>
      <c r="R279" s="2"/>
      <c r="S279" s="2"/>
    </row>
    <row r="280" spans="16:19" ht="15.75" customHeight="1" x14ac:dyDescent="0.25">
      <c r="P280" s="2"/>
      <c r="Q280" s="2"/>
      <c r="R280" s="2"/>
      <c r="S280" s="2"/>
    </row>
    <row r="281" spans="16:19" ht="15.75" customHeight="1" x14ac:dyDescent="0.25">
      <c r="P281" s="2"/>
      <c r="Q281" s="2"/>
      <c r="R281" s="2"/>
      <c r="S281" s="2"/>
    </row>
    <row r="282" spans="16:19" ht="15.75" customHeight="1" x14ac:dyDescent="0.25">
      <c r="P282" s="2"/>
      <c r="Q282" s="2"/>
      <c r="R282" s="2"/>
      <c r="S282" s="2"/>
    </row>
    <row r="283" spans="16:19" ht="15.75" customHeight="1" x14ac:dyDescent="0.25">
      <c r="P283" s="2"/>
      <c r="Q283" s="2"/>
      <c r="R283" s="2"/>
      <c r="S283" s="2"/>
    </row>
    <row r="284" spans="16:19" ht="15.75" customHeight="1" x14ac:dyDescent="0.25">
      <c r="P284" s="2"/>
      <c r="Q284" s="2"/>
      <c r="R284" s="2"/>
      <c r="S284" s="2"/>
    </row>
    <row r="285" spans="16:19" ht="15.75" customHeight="1" x14ac:dyDescent="0.25">
      <c r="P285" s="2"/>
      <c r="Q285" s="2"/>
      <c r="R285" s="2"/>
      <c r="S285" s="2"/>
    </row>
    <row r="286" spans="16:19" ht="15.75" customHeight="1" x14ac:dyDescent="0.25">
      <c r="P286" s="2"/>
      <c r="Q286" s="2"/>
      <c r="R286" s="2"/>
      <c r="S286" s="2"/>
    </row>
    <row r="287" spans="16:19" ht="15.75" customHeight="1" x14ac:dyDescent="0.25">
      <c r="P287" s="2"/>
      <c r="Q287" s="2"/>
      <c r="R287" s="2"/>
      <c r="S287" s="2"/>
    </row>
    <row r="288" spans="16:19" ht="15.75" customHeight="1" x14ac:dyDescent="0.25">
      <c r="P288" s="2"/>
      <c r="Q288" s="2"/>
      <c r="R288" s="2"/>
      <c r="S288" s="2"/>
    </row>
    <row r="289" spans="16:19" ht="15.75" customHeight="1" x14ac:dyDescent="0.25">
      <c r="P289" s="2"/>
      <c r="Q289" s="2"/>
      <c r="R289" s="2"/>
      <c r="S289" s="2"/>
    </row>
    <row r="290" spans="16:19" ht="15.75" customHeight="1" x14ac:dyDescent="0.25">
      <c r="P290" s="2"/>
      <c r="Q290" s="2"/>
      <c r="R290" s="2"/>
      <c r="S290" s="2"/>
    </row>
    <row r="291" spans="16:19" ht="15.75" customHeight="1" x14ac:dyDescent="0.25">
      <c r="P291" s="2"/>
      <c r="Q291" s="2"/>
      <c r="R291" s="2"/>
      <c r="S291" s="2"/>
    </row>
    <row r="292" spans="16:19" ht="15.75" customHeight="1" x14ac:dyDescent="0.25">
      <c r="P292" s="2"/>
      <c r="Q292" s="2"/>
      <c r="R292" s="2"/>
      <c r="S292" s="2"/>
    </row>
    <row r="293" spans="16:19" ht="15.75" customHeight="1" x14ac:dyDescent="0.25">
      <c r="P293" s="2"/>
      <c r="Q293" s="2"/>
      <c r="R293" s="2"/>
      <c r="S293" s="2"/>
    </row>
    <row r="294" spans="16:19" ht="15.75" customHeight="1" x14ac:dyDescent="0.25">
      <c r="P294" s="2"/>
      <c r="Q294" s="2"/>
      <c r="R294" s="2"/>
      <c r="S294" s="2"/>
    </row>
    <row r="295" spans="16:19" ht="15.75" customHeight="1" x14ac:dyDescent="0.25">
      <c r="P295" s="2"/>
      <c r="Q295" s="2"/>
      <c r="R295" s="2"/>
      <c r="S295" s="2"/>
    </row>
    <row r="296" spans="16:19" ht="15.75" customHeight="1" x14ac:dyDescent="0.25">
      <c r="P296" s="2"/>
      <c r="Q296" s="2"/>
      <c r="R296" s="2"/>
      <c r="S296" s="2"/>
    </row>
    <row r="297" spans="16:19" ht="15.75" customHeight="1" x14ac:dyDescent="0.25">
      <c r="P297" s="2"/>
      <c r="Q297" s="2"/>
      <c r="R297" s="2"/>
      <c r="S297" s="2"/>
    </row>
    <row r="298" spans="16:19" ht="15.75" customHeight="1" x14ac:dyDescent="0.25">
      <c r="P298" s="2"/>
      <c r="Q298" s="2"/>
      <c r="R298" s="2"/>
      <c r="S298" s="2"/>
    </row>
    <row r="299" spans="16:19" ht="15.75" customHeight="1" x14ac:dyDescent="0.25">
      <c r="P299" s="2"/>
      <c r="Q299" s="2"/>
      <c r="R299" s="2"/>
      <c r="S299" s="2"/>
    </row>
    <row r="300" spans="16:19" ht="15.75" customHeight="1" x14ac:dyDescent="0.25">
      <c r="P300" s="2"/>
      <c r="Q300" s="2"/>
      <c r="R300" s="2"/>
      <c r="S300" s="2"/>
    </row>
    <row r="301" spans="16:19" ht="15.75" customHeight="1" x14ac:dyDescent="0.25">
      <c r="P301" s="2"/>
      <c r="Q301" s="2"/>
      <c r="R301" s="2"/>
      <c r="S301" s="2"/>
    </row>
    <row r="302" spans="16:19" ht="15.75" customHeight="1" x14ac:dyDescent="0.25">
      <c r="P302" s="2"/>
      <c r="Q302" s="2"/>
      <c r="R302" s="2"/>
      <c r="S302" s="2"/>
    </row>
    <row r="303" spans="16:19" ht="15.75" customHeight="1" x14ac:dyDescent="0.25">
      <c r="P303" s="2"/>
      <c r="Q303" s="2"/>
      <c r="R303" s="2"/>
      <c r="S303" s="2"/>
    </row>
    <row r="304" spans="16:19" ht="15.75" customHeight="1" x14ac:dyDescent="0.25">
      <c r="P304" s="2"/>
      <c r="Q304" s="2"/>
      <c r="R304" s="2"/>
      <c r="S304" s="2"/>
    </row>
    <row r="305" spans="16:19" ht="15.75" customHeight="1" x14ac:dyDescent="0.25">
      <c r="P305" s="2"/>
      <c r="Q305" s="2"/>
      <c r="R305" s="2"/>
      <c r="S305" s="2"/>
    </row>
    <row r="306" spans="16:19" ht="15.75" customHeight="1" x14ac:dyDescent="0.25">
      <c r="P306" s="2"/>
      <c r="Q306" s="2"/>
      <c r="R306" s="2"/>
      <c r="S306" s="2"/>
    </row>
    <row r="307" spans="16:19" ht="15.75" customHeight="1" x14ac:dyDescent="0.25">
      <c r="P307" s="2"/>
      <c r="Q307" s="2"/>
      <c r="R307" s="2"/>
      <c r="S307" s="2"/>
    </row>
    <row r="308" spans="16:19" ht="15.75" customHeight="1" x14ac:dyDescent="0.25">
      <c r="P308" s="2"/>
      <c r="Q308" s="2"/>
      <c r="R308" s="2"/>
      <c r="S308" s="2"/>
    </row>
    <row r="309" spans="16:19" ht="15.75" customHeight="1" x14ac:dyDescent="0.25">
      <c r="P309" s="2"/>
      <c r="Q309" s="2"/>
      <c r="R309" s="2"/>
      <c r="S309" s="2"/>
    </row>
    <row r="310" spans="16:19" ht="15.75" customHeight="1" x14ac:dyDescent="0.25">
      <c r="P310" s="2"/>
      <c r="Q310" s="2"/>
      <c r="R310" s="2"/>
      <c r="S310" s="2"/>
    </row>
    <row r="311" spans="16:19" ht="15.75" customHeight="1" x14ac:dyDescent="0.25">
      <c r="P311" s="2"/>
      <c r="Q311" s="2"/>
      <c r="R311" s="2"/>
      <c r="S311" s="2"/>
    </row>
    <row r="312" spans="16:19" ht="15.75" customHeight="1" x14ac:dyDescent="0.25">
      <c r="P312" s="2"/>
      <c r="Q312" s="2"/>
      <c r="R312" s="2"/>
      <c r="S312" s="2"/>
    </row>
    <row r="313" spans="16:19" ht="15.75" customHeight="1" x14ac:dyDescent="0.25">
      <c r="P313" s="2"/>
      <c r="Q313" s="2"/>
      <c r="R313" s="2"/>
      <c r="S313" s="2"/>
    </row>
    <row r="314" spans="16:19" ht="15.75" customHeight="1" x14ac:dyDescent="0.25">
      <c r="P314" s="2"/>
      <c r="Q314" s="2"/>
      <c r="R314" s="2"/>
      <c r="S314" s="2"/>
    </row>
    <row r="315" spans="16:19" ht="15.75" customHeight="1" x14ac:dyDescent="0.25">
      <c r="P315" s="2"/>
      <c r="Q315" s="2"/>
      <c r="R315" s="2"/>
      <c r="S315" s="2"/>
    </row>
    <row r="316" spans="16:19" ht="15.75" customHeight="1" x14ac:dyDescent="0.25">
      <c r="P316" s="2"/>
      <c r="Q316" s="2"/>
      <c r="R316" s="2"/>
      <c r="S316" s="2"/>
    </row>
    <row r="317" spans="16:19" ht="15.75" customHeight="1" x14ac:dyDescent="0.25">
      <c r="P317" s="2"/>
      <c r="Q317" s="2"/>
      <c r="R317" s="2"/>
      <c r="S317" s="2"/>
    </row>
    <row r="318" spans="16:19" ht="15.75" customHeight="1" x14ac:dyDescent="0.25">
      <c r="P318" s="2"/>
      <c r="Q318" s="2"/>
      <c r="R318" s="2"/>
      <c r="S318" s="2"/>
    </row>
    <row r="319" spans="16:19" ht="15.75" customHeight="1" x14ac:dyDescent="0.25">
      <c r="P319" s="2"/>
      <c r="Q319" s="2"/>
      <c r="R319" s="2"/>
      <c r="S319" s="2"/>
    </row>
    <row r="320" spans="16:19" ht="15.75" customHeight="1" x14ac:dyDescent="0.25">
      <c r="P320" s="2"/>
      <c r="Q320" s="2"/>
      <c r="R320" s="2"/>
      <c r="S320" s="2"/>
    </row>
    <row r="321" spans="16:19" ht="15.75" customHeight="1" x14ac:dyDescent="0.25">
      <c r="P321" s="2"/>
      <c r="Q321" s="2"/>
      <c r="R321" s="2"/>
      <c r="S321" s="2"/>
    </row>
    <row r="322" spans="16:19" ht="15.75" customHeight="1" x14ac:dyDescent="0.25">
      <c r="P322" s="2"/>
      <c r="Q322" s="2"/>
      <c r="R322" s="2"/>
      <c r="S322" s="2"/>
    </row>
    <row r="323" spans="16:19" ht="15.75" customHeight="1" x14ac:dyDescent="0.25">
      <c r="P323" s="2"/>
      <c r="Q323" s="2"/>
      <c r="R323" s="2"/>
      <c r="S323" s="2"/>
    </row>
    <row r="324" spans="16:19" ht="15.75" customHeight="1" x14ac:dyDescent="0.25">
      <c r="P324" s="2"/>
      <c r="Q324" s="2"/>
      <c r="R324" s="2"/>
      <c r="S324" s="2"/>
    </row>
    <row r="325" spans="16:19" ht="15.75" customHeight="1" x14ac:dyDescent="0.25">
      <c r="P325" s="2"/>
      <c r="Q325" s="2"/>
      <c r="R325" s="2"/>
      <c r="S325" s="2"/>
    </row>
    <row r="326" spans="16:19" ht="15.75" customHeight="1" x14ac:dyDescent="0.25">
      <c r="P326" s="2"/>
      <c r="Q326" s="2"/>
      <c r="R326" s="2"/>
      <c r="S326" s="2"/>
    </row>
    <row r="327" spans="16:19" ht="15.75" customHeight="1" x14ac:dyDescent="0.25">
      <c r="P327" s="2"/>
      <c r="Q327" s="2"/>
      <c r="R327" s="2"/>
      <c r="S327" s="2"/>
    </row>
    <row r="328" spans="16:19" ht="15.75" customHeight="1" x14ac:dyDescent="0.25">
      <c r="P328" s="2"/>
      <c r="Q328" s="2"/>
      <c r="R328" s="2"/>
      <c r="S328" s="2"/>
    </row>
    <row r="329" spans="16:19" ht="15.75" customHeight="1" x14ac:dyDescent="0.25">
      <c r="P329" s="2"/>
      <c r="Q329" s="2"/>
      <c r="R329" s="2"/>
      <c r="S329" s="2"/>
    </row>
    <row r="330" spans="16:19" ht="15.75" customHeight="1" x14ac:dyDescent="0.25">
      <c r="P330" s="2"/>
      <c r="Q330" s="2"/>
      <c r="R330" s="2"/>
      <c r="S330" s="2"/>
    </row>
    <row r="331" spans="16:19" ht="15.75" customHeight="1" x14ac:dyDescent="0.25">
      <c r="P331" s="2"/>
      <c r="Q331" s="2"/>
      <c r="R331" s="2"/>
      <c r="S331" s="2"/>
    </row>
    <row r="332" spans="16:19" ht="15.75" customHeight="1" x14ac:dyDescent="0.25">
      <c r="P332" s="2"/>
      <c r="Q332" s="2"/>
      <c r="R332" s="2"/>
      <c r="S332" s="2"/>
    </row>
    <row r="333" spans="16:19" ht="15.75" customHeight="1" x14ac:dyDescent="0.25">
      <c r="P333" s="2"/>
      <c r="Q333" s="2"/>
      <c r="R333" s="2"/>
      <c r="S333" s="2"/>
    </row>
    <row r="334" spans="16:19" ht="15.75" customHeight="1" x14ac:dyDescent="0.25">
      <c r="P334" s="2"/>
      <c r="Q334" s="2"/>
      <c r="R334" s="2"/>
      <c r="S334" s="2"/>
    </row>
    <row r="335" spans="16:19" ht="15.75" customHeight="1" x14ac:dyDescent="0.25">
      <c r="P335" s="2"/>
      <c r="Q335" s="2"/>
      <c r="R335" s="2"/>
      <c r="S335" s="2"/>
    </row>
    <row r="336" spans="16:19" ht="15.75" customHeight="1" x14ac:dyDescent="0.25">
      <c r="P336" s="2"/>
      <c r="Q336" s="2"/>
      <c r="R336" s="2"/>
      <c r="S336" s="2"/>
    </row>
    <row r="337" spans="16:19" ht="15.75" customHeight="1" x14ac:dyDescent="0.25">
      <c r="P337" s="2"/>
      <c r="Q337" s="2"/>
      <c r="R337" s="2"/>
      <c r="S337" s="2"/>
    </row>
    <row r="338" spans="16:19" ht="15.75" customHeight="1" x14ac:dyDescent="0.25">
      <c r="P338" s="2"/>
      <c r="Q338" s="2"/>
      <c r="R338" s="2"/>
      <c r="S338" s="2"/>
    </row>
    <row r="339" spans="16:19" ht="15.75" customHeight="1" x14ac:dyDescent="0.25">
      <c r="P339" s="2"/>
      <c r="Q339" s="2"/>
      <c r="R339" s="2"/>
      <c r="S339" s="2"/>
    </row>
    <row r="340" spans="16:19" ht="15.75" customHeight="1" x14ac:dyDescent="0.25">
      <c r="P340" s="2"/>
      <c r="Q340" s="2"/>
      <c r="R340" s="2"/>
      <c r="S340" s="2"/>
    </row>
    <row r="341" spans="16:19" ht="15.75" customHeight="1" x14ac:dyDescent="0.25">
      <c r="P341" s="2"/>
      <c r="Q341" s="2"/>
      <c r="R341" s="2"/>
      <c r="S341" s="2"/>
    </row>
    <row r="342" spans="16:19" ht="15.75" customHeight="1" x14ac:dyDescent="0.25">
      <c r="P342" s="2"/>
      <c r="Q342" s="2"/>
      <c r="R342" s="2"/>
      <c r="S342" s="2"/>
    </row>
    <row r="343" spans="16:19" ht="15.75" customHeight="1" x14ac:dyDescent="0.25">
      <c r="P343" s="2"/>
      <c r="Q343" s="2"/>
      <c r="R343" s="2"/>
      <c r="S343" s="2"/>
    </row>
    <row r="344" spans="16:19" ht="15.75" customHeight="1" x14ac:dyDescent="0.25">
      <c r="P344" s="2"/>
      <c r="Q344" s="2"/>
      <c r="R344" s="2"/>
      <c r="S344" s="2"/>
    </row>
    <row r="345" spans="16:19" ht="15.75" customHeight="1" x14ac:dyDescent="0.25">
      <c r="P345" s="2"/>
      <c r="Q345" s="2"/>
      <c r="R345" s="2"/>
      <c r="S345" s="2"/>
    </row>
    <row r="346" spans="16:19" ht="15.75" customHeight="1" x14ac:dyDescent="0.25">
      <c r="P346" s="2"/>
      <c r="Q346" s="2"/>
      <c r="R346" s="2"/>
      <c r="S346" s="2"/>
    </row>
    <row r="347" spans="16:19" ht="15.75" customHeight="1" x14ac:dyDescent="0.25">
      <c r="P347" s="2"/>
      <c r="Q347" s="2"/>
      <c r="R347" s="2"/>
      <c r="S347" s="2"/>
    </row>
    <row r="348" spans="16:19" ht="15.75" customHeight="1" x14ac:dyDescent="0.25">
      <c r="P348" s="2"/>
      <c r="Q348" s="2"/>
      <c r="R348" s="2"/>
      <c r="S348" s="2"/>
    </row>
    <row r="349" spans="16:19" ht="15.75" customHeight="1" x14ac:dyDescent="0.25">
      <c r="P349" s="2"/>
      <c r="Q349" s="2"/>
      <c r="R349" s="2"/>
      <c r="S349" s="2"/>
    </row>
    <row r="350" spans="16:19" ht="15.75" customHeight="1" x14ac:dyDescent="0.25">
      <c r="P350" s="2"/>
      <c r="Q350" s="2"/>
      <c r="R350" s="2"/>
      <c r="S350" s="2"/>
    </row>
    <row r="351" spans="16:19" ht="15.75" customHeight="1" x14ac:dyDescent="0.25">
      <c r="P351" s="2"/>
      <c r="Q351" s="2"/>
      <c r="R351" s="2"/>
      <c r="S351" s="2"/>
    </row>
    <row r="352" spans="16:19" ht="15.75" customHeight="1" x14ac:dyDescent="0.25">
      <c r="P352" s="2"/>
      <c r="Q352" s="2"/>
      <c r="R352" s="2"/>
      <c r="S352" s="2"/>
    </row>
    <row r="353" spans="16:19" ht="15.75" customHeight="1" x14ac:dyDescent="0.25">
      <c r="P353" s="2"/>
      <c r="Q353" s="2"/>
      <c r="R353" s="2"/>
      <c r="S353" s="2"/>
    </row>
    <row r="354" spans="16:19" ht="15.75" customHeight="1" x14ac:dyDescent="0.25">
      <c r="P354" s="2"/>
      <c r="Q354" s="2"/>
      <c r="R354" s="2"/>
      <c r="S354" s="2"/>
    </row>
    <row r="355" spans="16:19" ht="15.75" customHeight="1" x14ac:dyDescent="0.25">
      <c r="P355" s="2"/>
      <c r="Q355" s="2"/>
      <c r="R355" s="2"/>
      <c r="S355" s="2"/>
    </row>
    <row r="356" spans="16:19" ht="15.75" customHeight="1" x14ac:dyDescent="0.25">
      <c r="P356" s="2"/>
      <c r="Q356" s="2"/>
      <c r="R356" s="2"/>
      <c r="S356" s="2"/>
    </row>
    <row r="357" spans="16:19" ht="15.75" customHeight="1" x14ac:dyDescent="0.25">
      <c r="P357" s="2"/>
      <c r="Q357" s="2"/>
      <c r="R357" s="2"/>
      <c r="S357" s="2"/>
    </row>
    <row r="358" spans="16:19" ht="15.75" customHeight="1" x14ac:dyDescent="0.25">
      <c r="P358" s="2"/>
      <c r="Q358" s="2"/>
      <c r="R358" s="2"/>
      <c r="S358" s="2"/>
    </row>
    <row r="359" spans="16:19" ht="15.75" customHeight="1" x14ac:dyDescent="0.25">
      <c r="P359" s="2"/>
      <c r="Q359" s="2"/>
      <c r="R359" s="2"/>
      <c r="S359" s="2"/>
    </row>
    <row r="360" spans="16:19" ht="15.75" customHeight="1" x14ac:dyDescent="0.25">
      <c r="P360" s="2"/>
      <c r="Q360" s="2"/>
      <c r="R360" s="2"/>
      <c r="S360" s="2"/>
    </row>
    <row r="361" spans="16:19" ht="15.75" customHeight="1" x14ac:dyDescent="0.25">
      <c r="P361" s="2"/>
      <c r="Q361" s="2"/>
      <c r="R361" s="2"/>
      <c r="S361" s="2"/>
    </row>
    <row r="362" spans="16:19" ht="15.75" customHeight="1" x14ac:dyDescent="0.25">
      <c r="P362" s="2"/>
      <c r="Q362" s="2"/>
      <c r="R362" s="2"/>
      <c r="S362" s="2"/>
    </row>
    <row r="363" spans="16:19" ht="15.75" customHeight="1" x14ac:dyDescent="0.25">
      <c r="P363" s="2"/>
      <c r="Q363" s="2"/>
      <c r="R363" s="2"/>
      <c r="S363" s="2"/>
    </row>
    <row r="364" spans="16:19" ht="15.75" customHeight="1" x14ac:dyDescent="0.25">
      <c r="P364" s="2"/>
      <c r="Q364" s="2"/>
      <c r="R364" s="2"/>
      <c r="S364" s="2"/>
    </row>
    <row r="365" spans="16:19" ht="15.75" customHeight="1" x14ac:dyDescent="0.25">
      <c r="P365" s="2"/>
      <c r="Q365" s="2"/>
      <c r="R365" s="2"/>
      <c r="S365" s="2"/>
    </row>
    <row r="366" spans="16:19" ht="15.75" customHeight="1" x14ac:dyDescent="0.25">
      <c r="P366" s="2"/>
      <c r="Q366" s="2"/>
      <c r="R366" s="2"/>
      <c r="S366" s="2"/>
    </row>
    <row r="367" spans="16:19" ht="15.75" customHeight="1" x14ac:dyDescent="0.25">
      <c r="P367" s="2"/>
      <c r="Q367" s="2"/>
      <c r="R367" s="2"/>
      <c r="S367" s="2"/>
    </row>
    <row r="368" spans="16:19" ht="15.75" customHeight="1" x14ac:dyDescent="0.25">
      <c r="P368" s="2"/>
      <c r="Q368" s="2"/>
      <c r="R368" s="2"/>
      <c r="S368" s="2"/>
    </row>
    <row r="369" spans="16:19" ht="15.75" customHeight="1" x14ac:dyDescent="0.25">
      <c r="P369" s="2"/>
      <c r="Q369" s="2"/>
      <c r="R369" s="2"/>
      <c r="S369" s="2"/>
    </row>
    <row r="370" spans="16:19" ht="15.75" customHeight="1" x14ac:dyDescent="0.25">
      <c r="P370" s="2"/>
      <c r="Q370" s="2"/>
      <c r="R370" s="2"/>
      <c r="S370" s="2"/>
    </row>
    <row r="371" spans="16:19" ht="15.75" customHeight="1" x14ac:dyDescent="0.25">
      <c r="P371" s="2"/>
      <c r="Q371" s="2"/>
      <c r="R371" s="2"/>
      <c r="S371" s="2"/>
    </row>
    <row r="372" spans="16:19" ht="15.75" customHeight="1" x14ac:dyDescent="0.25">
      <c r="P372" s="2"/>
      <c r="Q372" s="2"/>
      <c r="R372" s="2"/>
      <c r="S372" s="2"/>
    </row>
    <row r="373" spans="16:19" ht="15.75" customHeight="1" x14ac:dyDescent="0.25">
      <c r="P373" s="2"/>
      <c r="Q373" s="2"/>
      <c r="R373" s="2"/>
      <c r="S373" s="2"/>
    </row>
    <row r="374" spans="16:19" ht="15.75" customHeight="1" x14ac:dyDescent="0.25">
      <c r="P374" s="2"/>
      <c r="Q374" s="2"/>
      <c r="R374" s="2"/>
      <c r="S374" s="2"/>
    </row>
    <row r="375" spans="16:19" ht="15.75" customHeight="1" x14ac:dyDescent="0.25">
      <c r="P375" s="2"/>
      <c r="Q375" s="2"/>
      <c r="R375" s="2"/>
      <c r="S375" s="2"/>
    </row>
    <row r="376" spans="16:19" ht="15.75" customHeight="1" x14ac:dyDescent="0.25">
      <c r="P376" s="2"/>
      <c r="Q376" s="2"/>
      <c r="R376" s="2"/>
      <c r="S376" s="2"/>
    </row>
    <row r="377" spans="16:19" ht="15.75" customHeight="1" x14ac:dyDescent="0.25">
      <c r="P377" s="2"/>
      <c r="Q377" s="2"/>
      <c r="R377" s="2"/>
      <c r="S377" s="2"/>
    </row>
    <row r="378" spans="16:19" ht="15.75" customHeight="1" x14ac:dyDescent="0.25">
      <c r="P378" s="2"/>
      <c r="Q378" s="2"/>
      <c r="R378" s="2"/>
      <c r="S378" s="2"/>
    </row>
    <row r="379" spans="16:19" ht="15.75" customHeight="1" x14ac:dyDescent="0.25">
      <c r="P379" s="2"/>
      <c r="Q379" s="2"/>
      <c r="R379" s="2"/>
      <c r="S379" s="2"/>
    </row>
    <row r="380" spans="16:19" ht="15.75" customHeight="1" x14ac:dyDescent="0.25">
      <c r="P380" s="2"/>
      <c r="Q380" s="2"/>
      <c r="R380" s="2"/>
      <c r="S380" s="2"/>
    </row>
    <row r="381" spans="16:19" ht="15.75" customHeight="1" x14ac:dyDescent="0.25">
      <c r="P381" s="2"/>
      <c r="Q381" s="2"/>
      <c r="R381" s="2"/>
      <c r="S381" s="2"/>
    </row>
    <row r="382" spans="16:19" ht="15.75" customHeight="1" x14ac:dyDescent="0.25">
      <c r="P382" s="2"/>
      <c r="Q382" s="2"/>
      <c r="R382" s="2"/>
      <c r="S382" s="2"/>
    </row>
    <row r="383" spans="16:19" ht="15.75" customHeight="1" x14ac:dyDescent="0.25">
      <c r="P383" s="2"/>
      <c r="Q383" s="2"/>
      <c r="R383" s="2"/>
      <c r="S383" s="2"/>
    </row>
    <row r="384" spans="16:19" ht="15.75" customHeight="1" x14ac:dyDescent="0.25">
      <c r="P384" s="2"/>
      <c r="Q384" s="2"/>
      <c r="R384" s="2"/>
      <c r="S384" s="2"/>
    </row>
    <row r="385" spans="16:19" ht="15.75" customHeight="1" x14ac:dyDescent="0.25">
      <c r="P385" s="2"/>
      <c r="Q385" s="2"/>
      <c r="R385" s="2"/>
      <c r="S385" s="2"/>
    </row>
    <row r="386" spans="16:19" ht="15.75" customHeight="1" x14ac:dyDescent="0.25">
      <c r="P386" s="2"/>
      <c r="Q386" s="2"/>
      <c r="R386" s="2"/>
      <c r="S386" s="2"/>
    </row>
    <row r="387" spans="16:19" ht="15.75" customHeight="1" x14ac:dyDescent="0.25">
      <c r="P387" s="2"/>
      <c r="Q387" s="2"/>
      <c r="R387" s="2"/>
      <c r="S387" s="2"/>
    </row>
    <row r="388" spans="16:19" ht="15.75" customHeight="1" x14ac:dyDescent="0.25">
      <c r="P388" s="2"/>
      <c r="Q388" s="2"/>
      <c r="R388" s="2"/>
      <c r="S388" s="2"/>
    </row>
    <row r="389" spans="16:19" ht="15.75" customHeight="1" x14ac:dyDescent="0.25">
      <c r="P389" s="2"/>
      <c r="Q389" s="2"/>
      <c r="R389" s="2"/>
      <c r="S389" s="2"/>
    </row>
    <row r="390" spans="16:19" ht="15.75" customHeight="1" x14ac:dyDescent="0.25">
      <c r="P390" s="2"/>
      <c r="Q390" s="2"/>
      <c r="R390" s="2"/>
      <c r="S390" s="2"/>
    </row>
    <row r="391" spans="16:19" ht="15.75" customHeight="1" x14ac:dyDescent="0.25">
      <c r="P391" s="2"/>
      <c r="Q391" s="2"/>
      <c r="R391" s="2"/>
      <c r="S391" s="2"/>
    </row>
    <row r="392" spans="16:19" ht="15.75" customHeight="1" x14ac:dyDescent="0.25">
      <c r="P392" s="2"/>
      <c r="Q392" s="2"/>
      <c r="R392" s="2"/>
      <c r="S392" s="2"/>
    </row>
    <row r="393" spans="16:19" ht="15.75" customHeight="1" x14ac:dyDescent="0.25">
      <c r="P393" s="2"/>
      <c r="Q393" s="2"/>
      <c r="R393" s="2"/>
      <c r="S393" s="2"/>
    </row>
    <row r="394" spans="16:19" ht="15.75" customHeight="1" x14ac:dyDescent="0.25">
      <c r="P394" s="2"/>
      <c r="Q394" s="2"/>
      <c r="R394" s="2"/>
      <c r="S394" s="2"/>
    </row>
    <row r="395" spans="16:19" ht="15.75" customHeight="1" x14ac:dyDescent="0.25">
      <c r="P395" s="2"/>
      <c r="Q395" s="2"/>
      <c r="R395" s="2"/>
      <c r="S395" s="2"/>
    </row>
    <row r="396" spans="16:19" ht="15.75" customHeight="1" x14ac:dyDescent="0.25">
      <c r="P396" s="2"/>
      <c r="Q396" s="2"/>
      <c r="R396" s="2"/>
      <c r="S396" s="2"/>
    </row>
    <row r="397" spans="16:19" ht="15.75" customHeight="1" x14ac:dyDescent="0.25">
      <c r="P397" s="2"/>
      <c r="Q397" s="2"/>
      <c r="R397" s="2"/>
      <c r="S397" s="2"/>
    </row>
    <row r="398" spans="16:19" ht="15.75" customHeight="1" x14ac:dyDescent="0.25">
      <c r="P398" s="2"/>
      <c r="Q398" s="2"/>
      <c r="R398" s="2"/>
      <c r="S398" s="2"/>
    </row>
    <row r="399" spans="16:19" ht="15.75" customHeight="1" x14ac:dyDescent="0.25">
      <c r="P399" s="2"/>
      <c r="Q399" s="2"/>
      <c r="R399" s="2"/>
      <c r="S399" s="2"/>
    </row>
    <row r="400" spans="16:19" ht="15.75" customHeight="1" x14ac:dyDescent="0.25">
      <c r="P400" s="2"/>
      <c r="Q400" s="2"/>
      <c r="R400" s="2"/>
      <c r="S400" s="2"/>
    </row>
    <row r="401" spans="16:19" ht="15.75" customHeight="1" x14ac:dyDescent="0.25">
      <c r="P401" s="2"/>
      <c r="Q401" s="2"/>
      <c r="R401" s="2"/>
      <c r="S401" s="2"/>
    </row>
    <row r="402" spans="16:19" ht="15.75" customHeight="1" x14ac:dyDescent="0.25">
      <c r="P402" s="2"/>
      <c r="Q402" s="2"/>
      <c r="R402" s="2"/>
      <c r="S402" s="2"/>
    </row>
    <row r="403" spans="16:19" ht="15.75" customHeight="1" x14ac:dyDescent="0.25">
      <c r="P403" s="2"/>
      <c r="Q403" s="2"/>
      <c r="R403" s="2"/>
      <c r="S403" s="2"/>
    </row>
    <row r="404" spans="16:19" ht="15.75" customHeight="1" x14ac:dyDescent="0.25">
      <c r="P404" s="2"/>
      <c r="Q404" s="2"/>
      <c r="R404" s="2"/>
      <c r="S404" s="2"/>
    </row>
    <row r="405" spans="16:19" ht="15.75" customHeight="1" x14ac:dyDescent="0.25">
      <c r="P405" s="2"/>
      <c r="Q405" s="2"/>
      <c r="R405" s="2"/>
      <c r="S405" s="2"/>
    </row>
    <row r="406" spans="16:19" ht="15.75" customHeight="1" x14ac:dyDescent="0.25">
      <c r="P406" s="2"/>
      <c r="Q406" s="2"/>
      <c r="R406" s="2"/>
      <c r="S406" s="2"/>
    </row>
    <row r="407" spans="16:19" ht="15.75" customHeight="1" x14ac:dyDescent="0.25">
      <c r="P407" s="2"/>
      <c r="Q407" s="2"/>
      <c r="R407" s="2"/>
      <c r="S407" s="2"/>
    </row>
    <row r="408" spans="16:19" ht="15.75" customHeight="1" x14ac:dyDescent="0.25">
      <c r="P408" s="2"/>
      <c r="Q408" s="2"/>
      <c r="R408" s="2"/>
      <c r="S408" s="2"/>
    </row>
    <row r="409" spans="16:19" ht="15.75" customHeight="1" x14ac:dyDescent="0.25">
      <c r="P409" s="2"/>
      <c r="Q409" s="2"/>
      <c r="R409" s="2"/>
      <c r="S409" s="2"/>
    </row>
    <row r="410" spans="16:19" ht="15.75" customHeight="1" x14ac:dyDescent="0.25">
      <c r="P410" s="2"/>
      <c r="Q410" s="2"/>
      <c r="R410" s="2"/>
      <c r="S410" s="2"/>
    </row>
    <row r="411" spans="16:19" ht="15.75" customHeight="1" x14ac:dyDescent="0.25">
      <c r="P411" s="2"/>
      <c r="Q411" s="2"/>
      <c r="R411" s="2"/>
      <c r="S411" s="2"/>
    </row>
    <row r="412" spans="16:19" ht="15.75" customHeight="1" x14ac:dyDescent="0.25">
      <c r="P412" s="2"/>
      <c r="Q412" s="2"/>
      <c r="R412" s="2"/>
      <c r="S412" s="2"/>
    </row>
    <row r="413" spans="16:19" ht="15.75" customHeight="1" x14ac:dyDescent="0.25">
      <c r="P413" s="2"/>
      <c r="Q413" s="2"/>
      <c r="R413" s="2"/>
      <c r="S413" s="2"/>
    </row>
    <row r="414" spans="16:19" ht="15.75" customHeight="1" x14ac:dyDescent="0.25">
      <c r="P414" s="2"/>
      <c r="Q414" s="2"/>
      <c r="R414" s="2"/>
      <c r="S414" s="2"/>
    </row>
    <row r="415" spans="16:19" ht="15.75" customHeight="1" x14ac:dyDescent="0.25">
      <c r="P415" s="2"/>
      <c r="Q415" s="2"/>
      <c r="R415" s="2"/>
      <c r="S415" s="2"/>
    </row>
    <row r="416" spans="16:19" ht="15.75" customHeight="1" x14ac:dyDescent="0.25">
      <c r="P416" s="2"/>
      <c r="Q416" s="2"/>
      <c r="R416" s="2"/>
      <c r="S416" s="2"/>
    </row>
    <row r="417" spans="16:19" ht="15.75" customHeight="1" x14ac:dyDescent="0.25">
      <c r="P417" s="2"/>
      <c r="Q417" s="2"/>
      <c r="R417" s="2"/>
      <c r="S417" s="2"/>
    </row>
    <row r="418" spans="16:19" ht="15.75" customHeight="1" x14ac:dyDescent="0.25">
      <c r="P418" s="2"/>
      <c r="Q418" s="2"/>
      <c r="R418" s="2"/>
      <c r="S418" s="2"/>
    </row>
    <row r="419" spans="16:19" ht="15.75" customHeight="1" x14ac:dyDescent="0.25">
      <c r="P419" s="2"/>
      <c r="Q419" s="2"/>
      <c r="R419" s="2"/>
      <c r="S419" s="2"/>
    </row>
    <row r="420" spans="16:19" ht="15.75" customHeight="1" x14ac:dyDescent="0.25">
      <c r="P420" s="2"/>
      <c r="Q420" s="2"/>
      <c r="R420" s="2"/>
      <c r="S420" s="2"/>
    </row>
    <row r="421" spans="16:19" ht="15.75" customHeight="1" x14ac:dyDescent="0.25">
      <c r="P421" s="2"/>
      <c r="Q421" s="2"/>
      <c r="R421" s="2"/>
      <c r="S421" s="2"/>
    </row>
    <row r="422" spans="16:19" ht="15.75" customHeight="1" x14ac:dyDescent="0.25">
      <c r="P422" s="2"/>
      <c r="Q422" s="2"/>
      <c r="R422" s="2"/>
      <c r="S422" s="2"/>
    </row>
    <row r="423" spans="16:19" ht="15.75" customHeight="1" x14ac:dyDescent="0.25">
      <c r="P423" s="2"/>
      <c r="Q423" s="2"/>
      <c r="R423" s="2"/>
      <c r="S423" s="2"/>
    </row>
    <row r="424" spans="16:19" ht="15.75" customHeight="1" x14ac:dyDescent="0.25">
      <c r="P424" s="2"/>
      <c r="Q424" s="2"/>
      <c r="R424" s="2"/>
      <c r="S424" s="2"/>
    </row>
    <row r="425" spans="16:19" ht="15.75" customHeight="1" x14ac:dyDescent="0.25">
      <c r="P425" s="2"/>
      <c r="Q425" s="2"/>
      <c r="R425" s="2"/>
      <c r="S425" s="2"/>
    </row>
    <row r="426" spans="16:19" ht="15.75" customHeight="1" x14ac:dyDescent="0.25">
      <c r="P426" s="2"/>
      <c r="Q426" s="2"/>
      <c r="R426" s="2"/>
      <c r="S426" s="2"/>
    </row>
    <row r="427" spans="16:19" ht="15.75" customHeight="1" x14ac:dyDescent="0.25">
      <c r="P427" s="2"/>
      <c r="Q427" s="2"/>
      <c r="R427" s="2"/>
      <c r="S427" s="2"/>
    </row>
    <row r="428" spans="16:19" ht="15.75" customHeight="1" x14ac:dyDescent="0.25">
      <c r="P428" s="2"/>
      <c r="Q428" s="2"/>
      <c r="R428" s="2"/>
      <c r="S428" s="2"/>
    </row>
    <row r="429" spans="16:19" ht="15.75" customHeight="1" x14ac:dyDescent="0.25">
      <c r="P429" s="2"/>
      <c r="Q429" s="2"/>
      <c r="R429" s="2"/>
      <c r="S429" s="2"/>
    </row>
    <row r="430" spans="16:19" ht="15.75" customHeight="1" x14ac:dyDescent="0.25">
      <c r="P430" s="2"/>
      <c r="Q430" s="2"/>
      <c r="R430" s="2"/>
      <c r="S430" s="2"/>
    </row>
    <row r="431" spans="16:19" ht="15.75" customHeight="1" x14ac:dyDescent="0.25">
      <c r="P431" s="2"/>
      <c r="Q431" s="2"/>
      <c r="R431" s="2"/>
      <c r="S431" s="2"/>
    </row>
    <row r="432" spans="16:19" ht="15.75" customHeight="1" x14ac:dyDescent="0.25">
      <c r="P432" s="2"/>
      <c r="Q432" s="2"/>
      <c r="R432" s="2"/>
      <c r="S432" s="2"/>
    </row>
    <row r="433" spans="16:19" ht="15.75" customHeight="1" x14ac:dyDescent="0.25">
      <c r="P433" s="2"/>
      <c r="Q433" s="2"/>
      <c r="R433" s="2"/>
      <c r="S433" s="2"/>
    </row>
    <row r="434" spans="16:19" ht="15.75" customHeight="1" x14ac:dyDescent="0.25">
      <c r="P434" s="2"/>
      <c r="Q434" s="2"/>
      <c r="R434" s="2"/>
      <c r="S434" s="2"/>
    </row>
    <row r="435" spans="16:19" ht="15.75" customHeight="1" x14ac:dyDescent="0.25">
      <c r="P435" s="2"/>
      <c r="Q435" s="2"/>
      <c r="R435" s="2"/>
      <c r="S435" s="2"/>
    </row>
    <row r="436" spans="16:19" ht="15.75" customHeight="1" x14ac:dyDescent="0.25">
      <c r="P436" s="2"/>
      <c r="Q436" s="2"/>
      <c r="R436" s="2"/>
      <c r="S436" s="2"/>
    </row>
    <row r="437" spans="16:19" ht="15.75" customHeight="1" x14ac:dyDescent="0.25">
      <c r="P437" s="2"/>
      <c r="Q437" s="2"/>
      <c r="R437" s="2"/>
      <c r="S437" s="2"/>
    </row>
    <row r="438" spans="16:19" ht="15.75" customHeight="1" x14ac:dyDescent="0.25">
      <c r="P438" s="2"/>
      <c r="Q438" s="2"/>
      <c r="R438" s="2"/>
      <c r="S438" s="2"/>
    </row>
    <row r="439" spans="16:19" ht="15.75" customHeight="1" x14ac:dyDescent="0.25">
      <c r="P439" s="2"/>
      <c r="Q439" s="2"/>
      <c r="R439" s="2"/>
      <c r="S439" s="2"/>
    </row>
    <row r="440" spans="16:19" ht="15.75" customHeight="1" x14ac:dyDescent="0.25">
      <c r="P440" s="2"/>
      <c r="Q440" s="2"/>
      <c r="R440" s="2"/>
      <c r="S440" s="2"/>
    </row>
    <row r="441" spans="16:19" ht="15.75" customHeight="1" x14ac:dyDescent="0.25">
      <c r="P441" s="2"/>
      <c r="Q441" s="2"/>
      <c r="R441" s="2"/>
      <c r="S441" s="2"/>
    </row>
    <row r="442" spans="16:19" ht="15.75" customHeight="1" x14ac:dyDescent="0.25">
      <c r="P442" s="2"/>
      <c r="Q442" s="2"/>
      <c r="R442" s="2"/>
      <c r="S442" s="2"/>
    </row>
    <row r="443" spans="16:19" ht="15.75" customHeight="1" x14ac:dyDescent="0.25">
      <c r="P443" s="2"/>
      <c r="Q443" s="2"/>
      <c r="R443" s="2"/>
      <c r="S443" s="2"/>
    </row>
    <row r="444" spans="16:19" ht="15.75" customHeight="1" x14ac:dyDescent="0.25">
      <c r="P444" s="2"/>
      <c r="Q444" s="2"/>
      <c r="R444" s="2"/>
      <c r="S444" s="2"/>
    </row>
    <row r="445" spans="16:19" ht="15.75" customHeight="1" x14ac:dyDescent="0.25">
      <c r="P445" s="2"/>
      <c r="Q445" s="2"/>
      <c r="R445" s="2"/>
      <c r="S445" s="2"/>
    </row>
    <row r="446" spans="16:19" ht="15.75" customHeight="1" x14ac:dyDescent="0.25">
      <c r="P446" s="2"/>
      <c r="Q446" s="2"/>
      <c r="R446" s="2"/>
      <c r="S446" s="2"/>
    </row>
    <row r="447" spans="16:19" ht="15.75" customHeight="1" x14ac:dyDescent="0.25">
      <c r="P447" s="2"/>
      <c r="Q447" s="2"/>
      <c r="R447" s="2"/>
      <c r="S447" s="2"/>
    </row>
    <row r="448" spans="16:19" ht="15.75" customHeight="1" x14ac:dyDescent="0.25">
      <c r="P448" s="2"/>
      <c r="Q448" s="2"/>
      <c r="R448" s="2"/>
      <c r="S448" s="2"/>
    </row>
    <row r="449" spans="16:19" ht="15.75" customHeight="1" x14ac:dyDescent="0.25">
      <c r="P449" s="2"/>
      <c r="Q449" s="2"/>
      <c r="R449" s="2"/>
      <c r="S449" s="2"/>
    </row>
    <row r="450" spans="16:19" ht="15.75" customHeight="1" x14ac:dyDescent="0.25">
      <c r="P450" s="2"/>
      <c r="Q450" s="2"/>
      <c r="R450" s="2"/>
      <c r="S450" s="2"/>
    </row>
    <row r="451" spans="16:19" ht="15.75" customHeight="1" x14ac:dyDescent="0.25">
      <c r="P451" s="2"/>
      <c r="Q451" s="2"/>
      <c r="R451" s="2"/>
      <c r="S451" s="2"/>
    </row>
    <row r="452" spans="16:19" ht="15.75" customHeight="1" x14ac:dyDescent="0.25">
      <c r="P452" s="2"/>
      <c r="Q452" s="2"/>
      <c r="R452" s="2"/>
      <c r="S452" s="2"/>
    </row>
    <row r="453" spans="16:19" ht="15.75" customHeight="1" x14ac:dyDescent="0.25">
      <c r="P453" s="2"/>
      <c r="Q453" s="2"/>
      <c r="R453" s="2"/>
      <c r="S453" s="2"/>
    </row>
    <row r="454" spans="16:19" ht="15.75" customHeight="1" x14ac:dyDescent="0.25">
      <c r="P454" s="2"/>
      <c r="Q454" s="2"/>
      <c r="R454" s="2"/>
      <c r="S454" s="2"/>
    </row>
    <row r="455" spans="16:19" ht="15.75" customHeight="1" x14ac:dyDescent="0.25">
      <c r="P455" s="2"/>
      <c r="Q455" s="2"/>
      <c r="R455" s="2"/>
      <c r="S455" s="2"/>
    </row>
    <row r="456" spans="16:19" ht="15.75" customHeight="1" x14ac:dyDescent="0.25">
      <c r="P456" s="2"/>
      <c r="Q456" s="2"/>
      <c r="R456" s="2"/>
      <c r="S456" s="2"/>
    </row>
    <row r="457" spans="16:19" ht="15.75" customHeight="1" x14ac:dyDescent="0.25">
      <c r="P457" s="2"/>
      <c r="Q457" s="2"/>
      <c r="R457" s="2"/>
      <c r="S457" s="2"/>
    </row>
    <row r="458" spans="16:19" ht="15.75" customHeight="1" x14ac:dyDescent="0.25">
      <c r="P458" s="2"/>
      <c r="Q458" s="2"/>
      <c r="R458" s="2"/>
      <c r="S458" s="2"/>
    </row>
    <row r="459" spans="16:19" ht="15.75" customHeight="1" x14ac:dyDescent="0.25">
      <c r="P459" s="2"/>
      <c r="Q459" s="2"/>
      <c r="R459" s="2"/>
      <c r="S459" s="2"/>
    </row>
    <row r="460" spans="16:19" ht="15.75" customHeight="1" x14ac:dyDescent="0.25">
      <c r="P460" s="2"/>
      <c r="Q460" s="2"/>
      <c r="R460" s="2"/>
      <c r="S460" s="2"/>
    </row>
    <row r="461" spans="16:19" ht="15.75" customHeight="1" x14ac:dyDescent="0.25">
      <c r="P461" s="2"/>
      <c r="Q461" s="2"/>
      <c r="R461" s="2"/>
      <c r="S461" s="2"/>
    </row>
    <row r="462" spans="16:19" ht="15.75" customHeight="1" x14ac:dyDescent="0.25">
      <c r="P462" s="2"/>
      <c r="Q462" s="2"/>
      <c r="R462" s="2"/>
      <c r="S462" s="2"/>
    </row>
    <row r="463" spans="16:19" ht="15.75" customHeight="1" x14ac:dyDescent="0.25">
      <c r="P463" s="2"/>
      <c r="Q463" s="2"/>
      <c r="R463" s="2"/>
      <c r="S463" s="2"/>
    </row>
    <row r="464" spans="16:19" ht="15.75" customHeight="1" x14ac:dyDescent="0.25">
      <c r="P464" s="2"/>
      <c r="Q464" s="2"/>
      <c r="R464" s="2"/>
      <c r="S464" s="2"/>
    </row>
    <row r="465" spans="16:19" ht="15.75" customHeight="1" x14ac:dyDescent="0.25">
      <c r="P465" s="2"/>
      <c r="Q465" s="2"/>
      <c r="R465" s="2"/>
      <c r="S465" s="2"/>
    </row>
    <row r="466" spans="16:19" ht="15.75" customHeight="1" x14ac:dyDescent="0.25">
      <c r="P466" s="2"/>
      <c r="Q466" s="2"/>
      <c r="R466" s="2"/>
      <c r="S466" s="2"/>
    </row>
    <row r="467" spans="16:19" ht="15.75" customHeight="1" x14ac:dyDescent="0.25">
      <c r="P467" s="2"/>
      <c r="Q467" s="2"/>
      <c r="R467" s="2"/>
      <c r="S467" s="2"/>
    </row>
    <row r="468" spans="16:19" ht="15.75" customHeight="1" x14ac:dyDescent="0.25">
      <c r="P468" s="2"/>
      <c r="Q468" s="2"/>
      <c r="R468" s="2"/>
      <c r="S468" s="2"/>
    </row>
    <row r="469" spans="16:19" ht="15.75" customHeight="1" x14ac:dyDescent="0.25">
      <c r="P469" s="2"/>
      <c r="Q469" s="2"/>
      <c r="R469" s="2"/>
      <c r="S469" s="2"/>
    </row>
    <row r="470" spans="16:19" ht="15.75" customHeight="1" x14ac:dyDescent="0.25">
      <c r="P470" s="2"/>
      <c r="Q470" s="2"/>
      <c r="R470" s="2"/>
      <c r="S470" s="2"/>
    </row>
    <row r="471" spans="16:19" ht="15.75" customHeight="1" x14ac:dyDescent="0.25">
      <c r="P471" s="2"/>
      <c r="Q471" s="2"/>
      <c r="R471" s="2"/>
      <c r="S471" s="2"/>
    </row>
    <row r="472" spans="16:19" ht="15.75" customHeight="1" x14ac:dyDescent="0.25">
      <c r="P472" s="2"/>
      <c r="Q472" s="2"/>
      <c r="R472" s="2"/>
      <c r="S472" s="2"/>
    </row>
    <row r="473" spans="16:19" ht="15.75" customHeight="1" x14ac:dyDescent="0.25">
      <c r="P473" s="2"/>
      <c r="Q473" s="2"/>
      <c r="R473" s="2"/>
      <c r="S473" s="2"/>
    </row>
    <row r="474" spans="16:19" ht="15.75" customHeight="1" x14ac:dyDescent="0.25">
      <c r="P474" s="2"/>
      <c r="Q474" s="2"/>
      <c r="R474" s="2"/>
      <c r="S474" s="2"/>
    </row>
    <row r="475" spans="16:19" ht="15.75" customHeight="1" x14ac:dyDescent="0.25">
      <c r="P475" s="2"/>
      <c r="Q475" s="2"/>
      <c r="R475" s="2"/>
      <c r="S475" s="2"/>
    </row>
    <row r="476" spans="16:19" ht="15.75" customHeight="1" x14ac:dyDescent="0.25">
      <c r="P476" s="2"/>
      <c r="Q476" s="2"/>
      <c r="R476" s="2"/>
      <c r="S476" s="2"/>
    </row>
    <row r="477" spans="16:19" ht="15.75" customHeight="1" x14ac:dyDescent="0.25">
      <c r="P477" s="2"/>
      <c r="Q477" s="2"/>
      <c r="R477" s="2"/>
      <c r="S477" s="2"/>
    </row>
    <row r="478" spans="16:19" ht="15.75" customHeight="1" x14ac:dyDescent="0.25">
      <c r="P478" s="2"/>
      <c r="Q478" s="2"/>
      <c r="R478" s="2"/>
      <c r="S478" s="2"/>
    </row>
    <row r="479" spans="16:19" ht="15.75" customHeight="1" x14ac:dyDescent="0.25">
      <c r="P479" s="2"/>
      <c r="Q479" s="2"/>
      <c r="R479" s="2"/>
      <c r="S479" s="2"/>
    </row>
    <row r="480" spans="16:19" ht="15.75" customHeight="1" x14ac:dyDescent="0.25">
      <c r="P480" s="2"/>
      <c r="Q480" s="2"/>
      <c r="R480" s="2"/>
      <c r="S480" s="2"/>
    </row>
    <row r="481" spans="16:19" ht="15.75" customHeight="1" x14ac:dyDescent="0.25">
      <c r="P481" s="2"/>
      <c r="Q481" s="2"/>
      <c r="R481" s="2"/>
      <c r="S481" s="2"/>
    </row>
    <row r="482" spans="16:19" ht="15.75" customHeight="1" x14ac:dyDescent="0.25">
      <c r="P482" s="2"/>
      <c r="Q482" s="2"/>
      <c r="R482" s="2"/>
      <c r="S482" s="2"/>
    </row>
    <row r="483" spans="16:19" ht="15.75" customHeight="1" x14ac:dyDescent="0.25">
      <c r="P483" s="2"/>
      <c r="Q483" s="2"/>
      <c r="R483" s="2"/>
      <c r="S483" s="2"/>
    </row>
    <row r="484" spans="16:19" ht="15.75" customHeight="1" x14ac:dyDescent="0.25">
      <c r="P484" s="2"/>
      <c r="Q484" s="2"/>
      <c r="R484" s="2"/>
      <c r="S484" s="2"/>
    </row>
    <row r="485" spans="16:19" ht="15.75" customHeight="1" x14ac:dyDescent="0.25">
      <c r="P485" s="2"/>
      <c r="Q485" s="2"/>
      <c r="R485" s="2"/>
      <c r="S485" s="2"/>
    </row>
    <row r="486" spans="16:19" ht="15.75" customHeight="1" x14ac:dyDescent="0.25">
      <c r="P486" s="2"/>
      <c r="Q486" s="2"/>
      <c r="R486" s="2"/>
      <c r="S486" s="2"/>
    </row>
    <row r="487" spans="16:19" ht="15.75" customHeight="1" x14ac:dyDescent="0.25">
      <c r="P487" s="2"/>
      <c r="Q487" s="2"/>
      <c r="R487" s="2"/>
      <c r="S487" s="2"/>
    </row>
    <row r="488" spans="16:19" ht="15.75" customHeight="1" x14ac:dyDescent="0.25">
      <c r="P488" s="2"/>
      <c r="Q488" s="2"/>
      <c r="R488" s="2"/>
      <c r="S488" s="2"/>
    </row>
    <row r="489" spans="16:19" ht="15.75" customHeight="1" x14ac:dyDescent="0.25">
      <c r="P489" s="2"/>
      <c r="Q489" s="2"/>
      <c r="R489" s="2"/>
      <c r="S489" s="2"/>
    </row>
    <row r="490" spans="16:19" ht="15.75" customHeight="1" x14ac:dyDescent="0.25">
      <c r="P490" s="2"/>
      <c r="Q490" s="2"/>
      <c r="R490" s="2"/>
      <c r="S490" s="2"/>
    </row>
    <row r="491" spans="16:19" ht="15.75" customHeight="1" x14ac:dyDescent="0.25">
      <c r="P491" s="2"/>
      <c r="Q491" s="2"/>
      <c r="R491" s="2"/>
      <c r="S491" s="2"/>
    </row>
    <row r="492" spans="16:19" ht="15.75" customHeight="1" x14ac:dyDescent="0.25">
      <c r="P492" s="2"/>
      <c r="Q492" s="2"/>
      <c r="R492" s="2"/>
      <c r="S492" s="2"/>
    </row>
    <row r="493" spans="16:19" ht="15.75" customHeight="1" x14ac:dyDescent="0.25">
      <c r="P493" s="2"/>
      <c r="Q493" s="2"/>
      <c r="R493" s="2"/>
      <c r="S493" s="2"/>
    </row>
    <row r="494" spans="16:19" ht="15.75" customHeight="1" x14ac:dyDescent="0.25">
      <c r="P494" s="2"/>
      <c r="Q494" s="2"/>
      <c r="R494" s="2"/>
      <c r="S494" s="2"/>
    </row>
    <row r="495" spans="16:19" ht="15.75" customHeight="1" x14ac:dyDescent="0.25">
      <c r="P495" s="2"/>
      <c r="Q495" s="2"/>
      <c r="R495" s="2"/>
      <c r="S495" s="2"/>
    </row>
    <row r="496" spans="16:19" ht="15.75" customHeight="1" x14ac:dyDescent="0.25">
      <c r="P496" s="2"/>
      <c r="Q496" s="2"/>
      <c r="R496" s="2"/>
      <c r="S496" s="2"/>
    </row>
    <row r="497" spans="16:19" ht="15.75" customHeight="1" x14ac:dyDescent="0.25">
      <c r="P497" s="2"/>
      <c r="Q497" s="2"/>
      <c r="R497" s="2"/>
      <c r="S497" s="2"/>
    </row>
    <row r="498" spans="16:19" ht="15.75" customHeight="1" x14ac:dyDescent="0.25">
      <c r="P498" s="2"/>
      <c r="Q498" s="2"/>
      <c r="R498" s="2"/>
      <c r="S498" s="2"/>
    </row>
    <row r="499" spans="16:19" ht="15.75" customHeight="1" x14ac:dyDescent="0.25">
      <c r="P499" s="2"/>
      <c r="Q499" s="2"/>
      <c r="R499" s="2"/>
      <c r="S499" s="2"/>
    </row>
    <row r="500" spans="16:19" ht="15.75" customHeight="1" x14ac:dyDescent="0.25">
      <c r="P500" s="2"/>
      <c r="Q500" s="2"/>
      <c r="R500" s="2"/>
      <c r="S500" s="2"/>
    </row>
    <row r="501" spans="16:19" ht="15.75" customHeight="1" x14ac:dyDescent="0.25">
      <c r="P501" s="2"/>
      <c r="Q501" s="2"/>
      <c r="R501" s="2"/>
      <c r="S501" s="2"/>
    </row>
    <row r="502" spans="16:19" ht="15.75" customHeight="1" x14ac:dyDescent="0.25">
      <c r="P502" s="2"/>
      <c r="Q502" s="2"/>
      <c r="R502" s="2"/>
      <c r="S502" s="2"/>
    </row>
    <row r="503" spans="16:19" ht="15.75" customHeight="1" x14ac:dyDescent="0.25">
      <c r="P503" s="2"/>
      <c r="Q503" s="2"/>
      <c r="R503" s="2"/>
      <c r="S503" s="2"/>
    </row>
    <row r="504" spans="16:19" ht="15.75" customHeight="1" x14ac:dyDescent="0.25">
      <c r="P504" s="2"/>
      <c r="Q504" s="2"/>
      <c r="R504" s="2"/>
      <c r="S504" s="2"/>
    </row>
    <row r="505" spans="16:19" ht="15.75" customHeight="1" x14ac:dyDescent="0.25">
      <c r="P505" s="2"/>
      <c r="Q505" s="2"/>
      <c r="R505" s="2"/>
      <c r="S505" s="2"/>
    </row>
    <row r="506" spans="16:19" ht="15.75" customHeight="1" x14ac:dyDescent="0.25">
      <c r="P506" s="2"/>
      <c r="Q506" s="2"/>
      <c r="R506" s="2"/>
      <c r="S506" s="2"/>
    </row>
    <row r="507" spans="16:19" ht="15.75" customHeight="1" x14ac:dyDescent="0.25">
      <c r="P507" s="2"/>
      <c r="Q507" s="2"/>
      <c r="R507" s="2"/>
      <c r="S507" s="2"/>
    </row>
    <row r="508" spans="16:19" ht="15.75" customHeight="1" x14ac:dyDescent="0.25">
      <c r="P508" s="2"/>
      <c r="Q508" s="2"/>
      <c r="R508" s="2"/>
      <c r="S508" s="2"/>
    </row>
    <row r="509" spans="16:19" ht="15.75" customHeight="1" x14ac:dyDescent="0.25">
      <c r="P509" s="2"/>
      <c r="Q509" s="2"/>
      <c r="R509" s="2"/>
      <c r="S509" s="2"/>
    </row>
    <row r="510" spans="16:19" ht="15.75" customHeight="1" x14ac:dyDescent="0.25">
      <c r="P510" s="2"/>
      <c r="Q510" s="2"/>
      <c r="R510" s="2"/>
      <c r="S510" s="2"/>
    </row>
    <row r="511" spans="16:19" ht="15.75" customHeight="1" x14ac:dyDescent="0.25">
      <c r="P511" s="2"/>
      <c r="Q511" s="2"/>
      <c r="R511" s="2"/>
      <c r="S511" s="2"/>
    </row>
    <row r="512" spans="16:19" ht="15.75" customHeight="1" x14ac:dyDescent="0.25">
      <c r="P512" s="2"/>
      <c r="Q512" s="2"/>
      <c r="R512" s="2"/>
      <c r="S512" s="2"/>
    </row>
    <row r="513" spans="16:19" ht="15.75" customHeight="1" x14ac:dyDescent="0.25">
      <c r="P513" s="2"/>
      <c r="Q513" s="2"/>
      <c r="R513" s="2"/>
      <c r="S513" s="2"/>
    </row>
    <row r="514" spans="16:19" ht="15.75" customHeight="1" x14ac:dyDescent="0.25">
      <c r="P514" s="2"/>
      <c r="Q514" s="2"/>
      <c r="R514" s="2"/>
      <c r="S514" s="2"/>
    </row>
    <row r="515" spans="16:19" ht="15.75" customHeight="1" x14ac:dyDescent="0.25">
      <c r="P515" s="2"/>
      <c r="Q515" s="2"/>
      <c r="R515" s="2"/>
      <c r="S515" s="2"/>
    </row>
    <row r="516" spans="16:19" ht="15.75" customHeight="1" x14ac:dyDescent="0.25">
      <c r="P516" s="2"/>
      <c r="Q516" s="2"/>
      <c r="R516" s="2"/>
      <c r="S516" s="2"/>
    </row>
    <row r="517" spans="16:19" ht="15.75" customHeight="1" x14ac:dyDescent="0.25">
      <c r="P517" s="2"/>
      <c r="Q517" s="2"/>
      <c r="R517" s="2"/>
      <c r="S517" s="2"/>
    </row>
    <row r="518" spans="16:19" ht="15.75" customHeight="1" x14ac:dyDescent="0.25">
      <c r="P518" s="2"/>
      <c r="Q518" s="2"/>
      <c r="R518" s="2"/>
      <c r="S518" s="2"/>
    </row>
    <row r="519" spans="16:19" ht="15.75" customHeight="1" x14ac:dyDescent="0.25">
      <c r="P519" s="2"/>
      <c r="Q519" s="2"/>
      <c r="R519" s="2"/>
      <c r="S519" s="2"/>
    </row>
    <row r="520" spans="16:19" ht="15.75" customHeight="1" x14ac:dyDescent="0.25">
      <c r="P520" s="2"/>
      <c r="Q520" s="2"/>
      <c r="R520" s="2"/>
      <c r="S520" s="2"/>
    </row>
    <row r="521" spans="16:19" ht="15.75" customHeight="1" x14ac:dyDescent="0.25">
      <c r="P521" s="2"/>
      <c r="Q521" s="2"/>
      <c r="R521" s="2"/>
      <c r="S521" s="2"/>
    </row>
    <row r="522" spans="16:19" ht="15.75" customHeight="1" x14ac:dyDescent="0.25">
      <c r="P522" s="2"/>
      <c r="Q522" s="2"/>
      <c r="R522" s="2"/>
      <c r="S522" s="2"/>
    </row>
    <row r="523" spans="16:19" ht="15.75" customHeight="1" x14ac:dyDescent="0.25">
      <c r="P523" s="2"/>
      <c r="Q523" s="2"/>
      <c r="R523" s="2"/>
      <c r="S523" s="2"/>
    </row>
    <row r="524" spans="16:19" ht="15.75" customHeight="1" x14ac:dyDescent="0.25">
      <c r="P524" s="2"/>
      <c r="Q524" s="2"/>
      <c r="R524" s="2"/>
      <c r="S524" s="2"/>
    </row>
    <row r="525" spans="16:19" ht="15.75" customHeight="1" x14ac:dyDescent="0.25">
      <c r="P525" s="2"/>
      <c r="Q525" s="2"/>
      <c r="R525" s="2"/>
      <c r="S525" s="2"/>
    </row>
    <row r="526" spans="16:19" ht="15.75" customHeight="1" x14ac:dyDescent="0.25">
      <c r="P526" s="2"/>
      <c r="Q526" s="2"/>
      <c r="R526" s="2"/>
      <c r="S526" s="2"/>
    </row>
    <row r="527" spans="16:19" ht="15.75" customHeight="1" x14ac:dyDescent="0.25">
      <c r="P527" s="2"/>
      <c r="Q527" s="2"/>
      <c r="R527" s="2"/>
      <c r="S527" s="2"/>
    </row>
    <row r="528" spans="16:19" ht="15.75" customHeight="1" x14ac:dyDescent="0.25">
      <c r="P528" s="2"/>
      <c r="Q528" s="2"/>
      <c r="R528" s="2"/>
      <c r="S528" s="2"/>
    </row>
    <row r="529" spans="16:19" ht="15.75" customHeight="1" x14ac:dyDescent="0.25">
      <c r="P529" s="2"/>
      <c r="Q529" s="2"/>
      <c r="R529" s="2"/>
      <c r="S529" s="2"/>
    </row>
    <row r="530" spans="16:19" ht="15.75" customHeight="1" x14ac:dyDescent="0.25">
      <c r="P530" s="2"/>
      <c r="Q530" s="2"/>
      <c r="R530" s="2"/>
      <c r="S530" s="2"/>
    </row>
    <row r="531" spans="16:19" ht="15.75" customHeight="1" x14ac:dyDescent="0.25">
      <c r="P531" s="2"/>
      <c r="Q531" s="2"/>
      <c r="R531" s="2"/>
      <c r="S531" s="2"/>
    </row>
    <row r="532" spans="16:19" ht="15.75" customHeight="1" x14ac:dyDescent="0.25">
      <c r="P532" s="2"/>
      <c r="Q532" s="2"/>
      <c r="R532" s="2"/>
      <c r="S532" s="2"/>
    </row>
    <row r="533" spans="16:19" ht="15.75" customHeight="1" x14ac:dyDescent="0.25">
      <c r="P533" s="2"/>
      <c r="Q533" s="2"/>
      <c r="R533" s="2"/>
      <c r="S533" s="2"/>
    </row>
    <row r="534" spans="16:19" ht="15.75" customHeight="1" x14ac:dyDescent="0.25">
      <c r="P534" s="2"/>
      <c r="Q534" s="2"/>
      <c r="R534" s="2"/>
      <c r="S534" s="2"/>
    </row>
    <row r="535" spans="16:19" ht="15.75" customHeight="1" x14ac:dyDescent="0.25">
      <c r="P535" s="2"/>
      <c r="Q535" s="2"/>
      <c r="R535" s="2"/>
      <c r="S535" s="2"/>
    </row>
    <row r="536" spans="16:19" ht="15.75" customHeight="1" x14ac:dyDescent="0.25">
      <c r="P536" s="2"/>
      <c r="Q536" s="2"/>
      <c r="R536" s="2"/>
      <c r="S536" s="2"/>
    </row>
    <row r="537" spans="16:19" ht="15.75" customHeight="1" x14ac:dyDescent="0.25">
      <c r="P537" s="2"/>
      <c r="Q537" s="2"/>
      <c r="R537" s="2"/>
      <c r="S537" s="2"/>
    </row>
    <row r="538" spans="16:19" ht="15.75" customHeight="1" x14ac:dyDescent="0.25">
      <c r="P538" s="2"/>
      <c r="Q538" s="2"/>
      <c r="R538" s="2"/>
      <c r="S538" s="2"/>
    </row>
    <row r="539" spans="16:19" ht="15.75" customHeight="1" x14ac:dyDescent="0.25">
      <c r="P539" s="2"/>
      <c r="Q539" s="2"/>
      <c r="R539" s="2"/>
      <c r="S539" s="2"/>
    </row>
    <row r="540" spans="16:19" ht="15.75" customHeight="1" x14ac:dyDescent="0.25">
      <c r="P540" s="2"/>
      <c r="Q540" s="2"/>
      <c r="R540" s="2"/>
      <c r="S540" s="2"/>
    </row>
    <row r="541" spans="16:19" ht="15.75" customHeight="1" x14ac:dyDescent="0.25">
      <c r="P541" s="2"/>
      <c r="Q541" s="2"/>
      <c r="R541" s="2"/>
      <c r="S541" s="2"/>
    </row>
    <row r="542" spans="16:19" ht="15.75" customHeight="1" x14ac:dyDescent="0.25">
      <c r="P542" s="2"/>
      <c r="Q542" s="2"/>
      <c r="R542" s="2"/>
      <c r="S542" s="2"/>
    </row>
    <row r="543" spans="16:19" ht="15.75" customHeight="1" x14ac:dyDescent="0.25">
      <c r="P543" s="2"/>
      <c r="Q543" s="2"/>
      <c r="R543" s="2"/>
      <c r="S543" s="2"/>
    </row>
    <row r="544" spans="16:19" ht="15.75" customHeight="1" x14ac:dyDescent="0.25">
      <c r="P544" s="2"/>
      <c r="Q544" s="2"/>
      <c r="R544" s="2"/>
      <c r="S544" s="2"/>
    </row>
    <row r="545" spans="16:19" ht="15.75" customHeight="1" x14ac:dyDescent="0.25">
      <c r="P545" s="2"/>
      <c r="Q545" s="2"/>
      <c r="R545" s="2"/>
      <c r="S545" s="2"/>
    </row>
    <row r="546" spans="16:19" ht="15.75" customHeight="1" x14ac:dyDescent="0.25">
      <c r="P546" s="2"/>
      <c r="Q546" s="2"/>
      <c r="R546" s="2"/>
      <c r="S546" s="2"/>
    </row>
    <row r="547" spans="16:19" ht="15.75" customHeight="1" x14ac:dyDescent="0.25">
      <c r="P547" s="2"/>
      <c r="Q547" s="2"/>
      <c r="R547" s="2"/>
      <c r="S547" s="2"/>
    </row>
    <row r="548" spans="16:19" ht="15.75" customHeight="1" x14ac:dyDescent="0.25">
      <c r="P548" s="2"/>
      <c r="Q548" s="2"/>
      <c r="R548" s="2"/>
      <c r="S548" s="2"/>
    </row>
    <row r="549" spans="16:19" ht="15.75" customHeight="1" x14ac:dyDescent="0.25">
      <c r="P549" s="2"/>
      <c r="Q549" s="2"/>
      <c r="R549" s="2"/>
      <c r="S549" s="2"/>
    </row>
    <row r="550" spans="16:19" ht="15.75" customHeight="1" x14ac:dyDescent="0.25">
      <c r="P550" s="2"/>
      <c r="Q550" s="2"/>
      <c r="R550" s="2"/>
      <c r="S550" s="2"/>
    </row>
    <row r="551" spans="16:19" ht="15.75" customHeight="1" x14ac:dyDescent="0.25">
      <c r="P551" s="2"/>
      <c r="Q551" s="2"/>
      <c r="R551" s="2"/>
      <c r="S551" s="2"/>
    </row>
    <row r="552" spans="16:19" ht="15.75" customHeight="1" x14ac:dyDescent="0.25">
      <c r="P552" s="2"/>
      <c r="Q552" s="2"/>
      <c r="R552" s="2"/>
      <c r="S552" s="2"/>
    </row>
    <row r="553" spans="16:19" ht="15.75" customHeight="1" x14ac:dyDescent="0.25">
      <c r="P553" s="2"/>
      <c r="Q553" s="2"/>
      <c r="R553" s="2"/>
      <c r="S553" s="2"/>
    </row>
    <row r="554" spans="16:19" ht="15.75" customHeight="1" x14ac:dyDescent="0.25">
      <c r="P554" s="2"/>
      <c r="Q554" s="2"/>
      <c r="R554" s="2"/>
      <c r="S554" s="2"/>
    </row>
    <row r="555" spans="16:19" ht="15.75" customHeight="1" x14ac:dyDescent="0.25">
      <c r="P555" s="2"/>
      <c r="Q555" s="2"/>
      <c r="R555" s="2"/>
      <c r="S555" s="2"/>
    </row>
    <row r="556" spans="16:19" ht="15.75" customHeight="1" x14ac:dyDescent="0.25">
      <c r="P556" s="2"/>
      <c r="Q556" s="2"/>
      <c r="R556" s="2"/>
      <c r="S556" s="2"/>
    </row>
    <row r="557" spans="16:19" ht="15.75" customHeight="1" x14ac:dyDescent="0.25">
      <c r="P557" s="2"/>
      <c r="Q557" s="2"/>
      <c r="R557" s="2"/>
      <c r="S557" s="2"/>
    </row>
    <row r="558" spans="16:19" ht="15.75" customHeight="1" x14ac:dyDescent="0.25">
      <c r="P558" s="2"/>
      <c r="Q558" s="2"/>
      <c r="R558" s="2"/>
      <c r="S558" s="2"/>
    </row>
    <row r="559" spans="16:19" ht="15.75" customHeight="1" x14ac:dyDescent="0.25">
      <c r="P559" s="2"/>
      <c r="Q559" s="2"/>
      <c r="R559" s="2"/>
      <c r="S559" s="2"/>
    </row>
    <row r="560" spans="16:19" ht="15.75" customHeight="1" x14ac:dyDescent="0.25">
      <c r="P560" s="2"/>
      <c r="Q560" s="2"/>
      <c r="R560" s="2"/>
      <c r="S560" s="2"/>
    </row>
    <row r="561" spans="16:19" ht="15.75" customHeight="1" x14ac:dyDescent="0.25">
      <c r="P561" s="2"/>
      <c r="Q561" s="2"/>
      <c r="R561" s="2"/>
      <c r="S561" s="2"/>
    </row>
    <row r="562" spans="16:19" ht="15.75" customHeight="1" x14ac:dyDescent="0.25">
      <c r="P562" s="2"/>
      <c r="Q562" s="2"/>
      <c r="R562" s="2"/>
      <c r="S562" s="2"/>
    </row>
    <row r="563" spans="16:19" ht="15.75" customHeight="1" x14ac:dyDescent="0.25">
      <c r="P563" s="2"/>
      <c r="Q563" s="2"/>
      <c r="R563" s="2"/>
      <c r="S563" s="2"/>
    </row>
    <row r="564" spans="16:19" ht="15.75" customHeight="1" x14ac:dyDescent="0.25">
      <c r="P564" s="2"/>
      <c r="Q564" s="2"/>
      <c r="R564" s="2"/>
      <c r="S564" s="2"/>
    </row>
    <row r="565" spans="16:19" ht="15.75" customHeight="1" x14ac:dyDescent="0.25">
      <c r="P565" s="2"/>
      <c r="Q565" s="2"/>
      <c r="R565" s="2"/>
      <c r="S565" s="2"/>
    </row>
    <row r="566" spans="16:19" ht="15.75" customHeight="1" x14ac:dyDescent="0.25">
      <c r="P566" s="2"/>
      <c r="Q566" s="2"/>
      <c r="R566" s="2"/>
      <c r="S566" s="2"/>
    </row>
    <row r="567" spans="16:19" ht="15.75" customHeight="1" x14ac:dyDescent="0.25">
      <c r="P567" s="2"/>
      <c r="Q567" s="2"/>
      <c r="R567" s="2"/>
      <c r="S567" s="2"/>
    </row>
    <row r="568" spans="16:19" ht="15.75" customHeight="1" x14ac:dyDescent="0.25">
      <c r="P568" s="2"/>
      <c r="Q568" s="2"/>
      <c r="R568" s="2"/>
      <c r="S568" s="2"/>
    </row>
    <row r="569" spans="16:19" ht="15.75" customHeight="1" x14ac:dyDescent="0.25">
      <c r="P569" s="2"/>
      <c r="Q569" s="2"/>
      <c r="R569" s="2"/>
      <c r="S569" s="2"/>
    </row>
    <row r="570" spans="16:19" ht="15.75" customHeight="1" x14ac:dyDescent="0.25">
      <c r="P570" s="2"/>
      <c r="Q570" s="2"/>
      <c r="R570" s="2"/>
      <c r="S570" s="2"/>
    </row>
    <row r="571" spans="16:19" ht="15.75" customHeight="1" x14ac:dyDescent="0.25">
      <c r="P571" s="2"/>
      <c r="Q571" s="2"/>
      <c r="R571" s="2"/>
      <c r="S571" s="2"/>
    </row>
    <row r="572" spans="16:19" ht="15.75" customHeight="1" x14ac:dyDescent="0.25">
      <c r="P572" s="2"/>
      <c r="Q572" s="2"/>
      <c r="R572" s="2"/>
      <c r="S572" s="2"/>
    </row>
    <row r="573" spans="16:19" ht="15.75" customHeight="1" x14ac:dyDescent="0.25">
      <c r="P573" s="2"/>
      <c r="Q573" s="2"/>
      <c r="R573" s="2"/>
      <c r="S573" s="2"/>
    </row>
    <row r="574" spans="16:19" ht="15.75" customHeight="1" x14ac:dyDescent="0.25">
      <c r="P574" s="2"/>
      <c r="Q574" s="2"/>
      <c r="R574" s="2"/>
      <c r="S574" s="2"/>
    </row>
    <row r="575" spans="16:19" ht="15.75" customHeight="1" x14ac:dyDescent="0.25">
      <c r="P575" s="2"/>
      <c r="Q575" s="2"/>
      <c r="R575" s="2"/>
      <c r="S575" s="2"/>
    </row>
    <row r="576" spans="16:19" ht="15.75" customHeight="1" x14ac:dyDescent="0.25">
      <c r="P576" s="2"/>
      <c r="Q576" s="2"/>
      <c r="R576" s="2"/>
      <c r="S576" s="2"/>
    </row>
    <row r="577" spans="16:19" ht="15.75" customHeight="1" x14ac:dyDescent="0.25">
      <c r="P577" s="2"/>
      <c r="Q577" s="2"/>
      <c r="R577" s="2"/>
      <c r="S577" s="2"/>
    </row>
    <row r="578" spans="16:19" ht="15.75" customHeight="1" x14ac:dyDescent="0.25">
      <c r="P578" s="2"/>
      <c r="Q578" s="2"/>
      <c r="R578" s="2"/>
      <c r="S578" s="2"/>
    </row>
    <row r="579" spans="16:19" ht="15.75" customHeight="1" x14ac:dyDescent="0.25">
      <c r="P579" s="2"/>
      <c r="Q579" s="2"/>
      <c r="R579" s="2"/>
      <c r="S579" s="2"/>
    </row>
    <row r="580" spans="16:19" ht="15.75" customHeight="1" x14ac:dyDescent="0.25">
      <c r="P580" s="2"/>
      <c r="Q580" s="2"/>
      <c r="R580" s="2"/>
      <c r="S580" s="2"/>
    </row>
    <row r="581" spans="16:19" ht="15.75" customHeight="1" x14ac:dyDescent="0.25">
      <c r="P581" s="2"/>
      <c r="Q581" s="2"/>
      <c r="R581" s="2"/>
      <c r="S581" s="2"/>
    </row>
    <row r="582" spans="16:19" ht="15.75" customHeight="1" x14ac:dyDescent="0.25">
      <c r="P582" s="2"/>
      <c r="Q582" s="2"/>
      <c r="R582" s="2"/>
      <c r="S582" s="2"/>
    </row>
    <row r="583" spans="16:19" ht="15.75" customHeight="1" x14ac:dyDescent="0.25">
      <c r="P583" s="2"/>
      <c r="Q583" s="2"/>
      <c r="R583" s="2"/>
      <c r="S583" s="2"/>
    </row>
    <row r="584" spans="16:19" ht="15.75" customHeight="1" x14ac:dyDescent="0.25">
      <c r="P584" s="2"/>
      <c r="Q584" s="2"/>
      <c r="R584" s="2"/>
      <c r="S584" s="2"/>
    </row>
    <row r="585" spans="16:19" ht="15.75" customHeight="1" x14ac:dyDescent="0.25">
      <c r="P585" s="2"/>
      <c r="Q585" s="2"/>
      <c r="R585" s="2"/>
      <c r="S585" s="2"/>
    </row>
    <row r="586" spans="16:19" ht="15.75" customHeight="1" x14ac:dyDescent="0.25">
      <c r="P586" s="2"/>
      <c r="Q586" s="2"/>
      <c r="R586" s="2"/>
      <c r="S586" s="2"/>
    </row>
    <row r="587" spans="16:19" ht="15.75" customHeight="1" x14ac:dyDescent="0.25">
      <c r="P587" s="2"/>
      <c r="Q587" s="2"/>
      <c r="R587" s="2"/>
      <c r="S587" s="2"/>
    </row>
    <row r="588" spans="16:19" ht="15.75" customHeight="1" x14ac:dyDescent="0.25">
      <c r="P588" s="2"/>
      <c r="Q588" s="2"/>
      <c r="R588" s="2"/>
      <c r="S588" s="2"/>
    </row>
    <row r="589" spans="16:19" ht="15.75" customHeight="1" x14ac:dyDescent="0.25">
      <c r="P589" s="2"/>
      <c r="Q589" s="2"/>
      <c r="R589" s="2"/>
      <c r="S589" s="2"/>
    </row>
    <row r="590" spans="16:19" ht="15.75" customHeight="1" x14ac:dyDescent="0.25">
      <c r="P590" s="2"/>
      <c r="Q590" s="2"/>
      <c r="R590" s="2"/>
      <c r="S590" s="2"/>
    </row>
    <row r="591" spans="16:19" ht="15.75" customHeight="1" x14ac:dyDescent="0.25">
      <c r="P591" s="2"/>
      <c r="Q591" s="2"/>
      <c r="R591" s="2"/>
      <c r="S591" s="2"/>
    </row>
    <row r="592" spans="16:19" ht="15.75" customHeight="1" x14ac:dyDescent="0.25">
      <c r="P592" s="2"/>
      <c r="Q592" s="2"/>
      <c r="R592" s="2"/>
      <c r="S592" s="2"/>
    </row>
    <row r="593" spans="16:19" ht="15.75" customHeight="1" x14ac:dyDescent="0.25">
      <c r="P593" s="2"/>
      <c r="Q593" s="2"/>
      <c r="R593" s="2"/>
      <c r="S593" s="2"/>
    </row>
    <row r="594" spans="16:19" ht="15.75" customHeight="1" x14ac:dyDescent="0.25">
      <c r="P594" s="2"/>
      <c r="Q594" s="2"/>
      <c r="R594" s="2"/>
      <c r="S594" s="2"/>
    </row>
    <row r="595" spans="16:19" ht="15.75" customHeight="1" x14ac:dyDescent="0.25">
      <c r="P595" s="2"/>
      <c r="Q595" s="2"/>
      <c r="R595" s="2"/>
      <c r="S595" s="2"/>
    </row>
    <row r="596" spans="16:19" ht="15.75" customHeight="1" x14ac:dyDescent="0.25">
      <c r="P596" s="2"/>
      <c r="Q596" s="2"/>
      <c r="R596" s="2"/>
      <c r="S596" s="2"/>
    </row>
    <row r="597" spans="16:19" ht="15.75" customHeight="1" x14ac:dyDescent="0.25">
      <c r="P597" s="2"/>
      <c r="Q597" s="2"/>
      <c r="R597" s="2"/>
      <c r="S597" s="2"/>
    </row>
    <row r="598" spans="16:19" ht="15.75" customHeight="1" x14ac:dyDescent="0.25">
      <c r="P598" s="2"/>
      <c r="Q598" s="2"/>
      <c r="R598" s="2"/>
      <c r="S598" s="2"/>
    </row>
    <row r="599" spans="16:19" ht="15.75" customHeight="1" x14ac:dyDescent="0.25">
      <c r="P599" s="2"/>
      <c r="Q599" s="2"/>
      <c r="R599" s="2"/>
      <c r="S599" s="2"/>
    </row>
    <row r="600" spans="16:19" ht="15.75" customHeight="1" x14ac:dyDescent="0.25">
      <c r="P600" s="2"/>
      <c r="Q600" s="2"/>
      <c r="R600" s="2"/>
      <c r="S600" s="2"/>
    </row>
    <row r="601" spans="16:19" ht="15.75" customHeight="1" x14ac:dyDescent="0.25">
      <c r="P601" s="2"/>
      <c r="Q601" s="2"/>
      <c r="R601" s="2"/>
      <c r="S601" s="2"/>
    </row>
    <row r="602" spans="16:19" ht="15.75" customHeight="1" x14ac:dyDescent="0.25">
      <c r="P602" s="2"/>
      <c r="Q602" s="2"/>
      <c r="R602" s="2"/>
      <c r="S602" s="2"/>
    </row>
    <row r="603" spans="16:19" ht="15.75" customHeight="1" x14ac:dyDescent="0.25">
      <c r="P603" s="2"/>
      <c r="Q603" s="2"/>
      <c r="R603" s="2"/>
      <c r="S603" s="2"/>
    </row>
    <row r="604" spans="16:19" ht="15.75" customHeight="1" x14ac:dyDescent="0.25">
      <c r="P604" s="2"/>
      <c r="Q604" s="2"/>
      <c r="R604" s="2"/>
      <c r="S604" s="2"/>
    </row>
    <row r="605" spans="16:19" ht="15.75" customHeight="1" x14ac:dyDescent="0.25">
      <c r="P605" s="2"/>
      <c r="Q605" s="2"/>
      <c r="R605" s="2"/>
      <c r="S605" s="2"/>
    </row>
    <row r="606" spans="16:19" ht="15.75" customHeight="1" x14ac:dyDescent="0.25">
      <c r="P606" s="2"/>
      <c r="Q606" s="2"/>
      <c r="R606" s="2"/>
      <c r="S606" s="2"/>
    </row>
    <row r="607" spans="16:19" ht="15.75" customHeight="1" x14ac:dyDescent="0.25">
      <c r="P607" s="2"/>
      <c r="Q607" s="2"/>
      <c r="R607" s="2"/>
      <c r="S607" s="2"/>
    </row>
    <row r="608" spans="16:19" ht="15.75" customHeight="1" x14ac:dyDescent="0.25">
      <c r="P608" s="2"/>
      <c r="Q608" s="2"/>
      <c r="R608" s="2"/>
      <c r="S608" s="2"/>
    </row>
    <row r="609" spans="16:19" ht="15.75" customHeight="1" x14ac:dyDescent="0.25">
      <c r="P609" s="2"/>
      <c r="Q609" s="2"/>
      <c r="R609" s="2"/>
      <c r="S609" s="2"/>
    </row>
    <row r="610" spans="16:19" ht="15.75" customHeight="1" x14ac:dyDescent="0.25">
      <c r="P610" s="2"/>
      <c r="Q610" s="2"/>
      <c r="R610" s="2"/>
      <c r="S610" s="2"/>
    </row>
    <row r="611" spans="16:19" ht="15.75" customHeight="1" x14ac:dyDescent="0.25">
      <c r="P611" s="2"/>
      <c r="Q611" s="2"/>
      <c r="R611" s="2"/>
      <c r="S611" s="2"/>
    </row>
    <row r="612" spans="16:19" ht="15.75" customHeight="1" x14ac:dyDescent="0.25">
      <c r="P612" s="2"/>
      <c r="Q612" s="2"/>
      <c r="R612" s="2"/>
      <c r="S612" s="2"/>
    </row>
    <row r="613" spans="16:19" ht="15.75" customHeight="1" x14ac:dyDescent="0.25">
      <c r="P613" s="2"/>
      <c r="Q613" s="2"/>
      <c r="R613" s="2"/>
      <c r="S613" s="2"/>
    </row>
    <row r="614" spans="16:19" ht="15.75" customHeight="1" x14ac:dyDescent="0.25">
      <c r="P614" s="2"/>
      <c r="Q614" s="2"/>
      <c r="R614" s="2"/>
      <c r="S614" s="2"/>
    </row>
    <row r="615" spans="16:19" ht="15.75" customHeight="1" x14ac:dyDescent="0.25">
      <c r="P615" s="2"/>
      <c r="Q615" s="2"/>
      <c r="R615" s="2"/>
      <c r="S615" s="2"/>
    </row>
    <row r="616" spans="16:19" ht="15.75" customHeight="1" x14ac:dyDescent="0.25">
      <c r="P616" s="2"/>
      <c r="Q616" s="2"/>
      <c r="R616" s="2"/>
      <c r="S616" s="2"/>
    </row>
    <row r="617" spans="16:19" ht="15.75" customHeight="1" x14ac:dyDescent="0.25">
      <c r="P617" s="2"/>
      <c r="Q617" s="2"/>
      <c r="R617" s="2"/>
      <c r="S617" s="2"/>
    </row>
    <row r="618" spans="16:19" ht="15.75" customHeight="1" x14ac:dyDescent="0.25">
      <c r="P618" s="2"/>
      <c r="Q618" s="2"/>
      <c r="R618" s="2"/>
      <c r="S618" s="2"/>
    </row>
    <row r="619" spans="16:19" ht="15.75" customHeight="1" x14ac:dyDescent="0.25">
      <c r="P619" s="2"/>
      <c r="Q619" s="2"/>
      <c r="R619" s="2"/>
      <c r="S619" s="2"/>
    </row>
    <row r="620" spans="16:19" ht="15.75" customHeight="1" x14ac:dyDescent="0.25">
      <c r="P620" s="2"/>
      <c r="Q620" s="2"/>
      <c r="R620" s="2"/>
      <c r="S620" s="2"/>
    </row>
    <row r="621" spans="16:19" ht="15.75" customHeight="1" x14ac:dyDescent="0.25">
      <c r="P621" s="2"/>
      <c r="Q621" s="2"/>
      <c r="R621" s="2"/>
      <c r="S621" s="2"/>
    </row>
    <row r="622" spans="16:19" ht="15.75" customHeight="1" x14ac:dyDescent="0.25">
      <c r="P622" s="2"/>
      <c r="Q622" s="2"/>
      <c r="R622" s="2"/>
      <c r="S622" s="2"/>
    </row>
    <row r="623" spans="16:19" ht="15.75" customHeight="1" x14ac:dyDescent="0.25">
      <c r="P623" s="2"/>
      <c r="Q623" s="2"/>
      <c r="R623" s="2"/>
      <c r="S623" s="2"/>
    </row>
    <row r="624" spans="16:19" ht="15.75" customHeight="1" x14ac:dyDescent="0.25">
      <c r="P624" s="2"/>
      <c r="Q624" s="2"/>
      <c r="R624" s="2"/>
      <c r="S624" s="2"/>
    </row>
    <row r="625" spans="16:19" ht="15.75" customHeight="1" x14ac:dyDescent="0.25">
      <c r="P625" s="2"/>
      <c r="Q625" s="2"/>
      <c r="R625" s="2"/>
      <c r="S625" s="2"/>
    </row>
    <row r="626" spans="16:19" ht="15.75" customHeight="1" x14ac:dyDescent="0.25">
      <c r="P626" s="2"/>
      <c r="Q626" s="2"/>
      <c r="R626" s="2"/>
      <c r="S626" s="2"/>
    </row>
    <row r="627" spans="16:19" ht="15.75" customHeight="1" x14ac:dyDescent="0.25">
      <c r="P627" s="2"/>
      <c r="Q627" s="2"/>
      <c r="R627" s="2"/>
      <c r="S627" s="2"/>
    </row>
    <row r="628" spans="16:19" ht="15.75" customHeight="1" x14ac:dyDescent="0.25">
      <c r="P628" s="2"/>
      <c r="Q628" s="2"/>
      <c r="R628" s="2"/>
      <c r="S628" s="2"/>
    </row>
    <row r="629" spans="16:19" ht="15.75" customHeight="1" x14ac:dyDescent="0.25">
      <c r="P629" s="2"/>
      <c r="Q629" s="2"/>
      <c r="R629" s="2"/>
      <c r="S629" s="2"/>
    </row>
    <row r="630" spans="16:19" ht="15.75" customHeight="1" x14ac:dyDescent="0.25">
      <c r="P630" s="2"/>
      <c r="Q630" s="2"/>
      <c r="R630" s="2"/>
      <c r="S630" s="2"/>
    </row>
    <row r="631" spans="16:19" ht="15.75" customHeight="1" x14ac:dyDescent="0.25">
      <c r="P631" s="2"/>
      <c r="Q631" s="2"/>
      <c r="R631" s="2"/>
      <c r="S631" s="2"/>
    </row>
    <row r="632" spans="16:19" ht="15.75" customHeight="1" x14ac:dyDescent="0.25">
      <c r="P632" s="2"/>
      <c r="Q632" s="2"/>
      <c r="R632" s="2"/>
      <c r="S632" s="2"/>
    </row>
    <row r="633" spans="16:19" ht="15.75" customHeight="1" x14ac:dyDescent="0.25">
      <c r="P633" s="2"/>
      <c r="Q633" s="2"/>
      <c r="R633" s="2"/>
      <c r="S633" s="2"/>
    </row>
    <row r="634" spans="16:19" ht="15.75" customHeight="1" x14ac:dyDescent="0.25">
      <c r="P634" s="2"/>
      <c r="Q634" s="2"/>
      <c r="R634" s="2"/>
      <c r="S634" s="2"/>
    </row>
    <row r="635" spans="16:19" ht="15.75" customHeight="1" x14ac:dyDescent="0.25">
      <c r="P635" s="2"/>
      <c r="Q635" s="2"/>
      <c r="R635" s="2"/>
      <c r="S635" s="2"/>
    </row>
    <row r="636" spans="16:19" ht="15.75" customHeight="1" x14ac:dyDescent="0.25">
      <c r="P636" s="2"/>
      <c r="Q636" s="2"/>
      <c r="R636" s="2"/>
      <c r="S636" s="2"/>
    </row>
    <row r="637" spans="16:19" ht="15.75" customHeight="1" x14ac:dyDescent="0.25">
      <c r="P637" s="2"/>
      <c r="Q637" s="2"/>
      <c r="R637" s="2"/>
      <c r="S637" s="2"/>
    </row>
    <row r="638" spans="16:19" ht="15.75" customHeight="1" x14ac:dyDescent="0.25">
      <c r="P638" s="2"/>
      <c r="Q638" s="2"/>
      <c r="R638" s="2"/>
      <c r="S638" s="2"/>
    </row>
    <row r="639" spans="16:19" ht="15.75" customHeight="1" x14ac:dyDescent="0.25">
      <c r="P639" s="2"/>
      <c r="Q639" s="2"/>
      <c r="R639" s="2"/>
      <c r="S639" s="2"/>
    </row>
    <row r="640" spans="16:19" ht="15.75" customHeight="1" x14ac:dyDescent="0.25">
      <c r="P640" s="2"/>
      <c r="Q640" s="2"/>
      <c r="R640" s="2"/>
      <c r="S640" s="2"/>
    </row>
    <row r="641" spans="16:19" ht="15.75" customHeight="1" x14ac:dyDescent="0.25">
      <c r="P641" s="2"/>
      <c r="Q641" s="2"/>
      <c r="R641" s="2"/>
      <c r="S641" s="2"/>
    </row>
    <row r="642" spans="16:19" ht="15.75" customHeight="1" x14ac:dyDescent="0.25">
      <c r="P642" s="2"/>
      <c r="Q642" s="2"/>
      <c r="R642" s="2"/>
      <c r="S642" s="2"/>
    </row>
    <row r="643" spans="16:19" ht="15.75" customHeight="1" x14ac:dyDescent="0.25">
      <c r="P643" s="2"/>
      <c r="Q643" s="2"/>
      <c r="R643" s="2"/>
      <c r="S643" s="2"/>
    </row>
    <row r="644" spans="16:19" ht="15.75" customHeight="1" x14ac:dyDescent="0.25">
      <c r="P644" s="2"/>
      <c r="Q644" s="2"/>
      <c r="R644" s="2"/>
      <c r="S644" s="2"/>
    </row>
    <row r="645" spans="16:19" ht="15.75" customHeight="1" x14ac:dyDescent="0.25">
      <c r="P645" s="2"/>
      <c r="Q645" s="2"/>
      <c r="R645" s="2"/>
      <c r="S645" s="2"/>
    </row>
    <row r="646" spans="16:19" ht="15.75" customHeight="1" x14ac:dyDescent="0.25">
      <c r="P646" s="2"/>
      <c r="Q646" s="2"/>
      <c r="R646" s="2"/>
      <c r="S646" s="2"/>
    </row>
    <row r="647" spans="16:19" ht="15.75" customHeight="1" x14ac:dyDescent="0.25">
      <c r="P647" s="2"/>
      <c r="Q647" s="2"/>
      <c r="R647" s="2"/>
      <c r="S647" s="2"/>
    </row>
    <row r="648" spans="16:19" ht="15.75" customHeight="1" x14ac:dyDescent="0.25">
      <c r="P648" s="2"/>
      <c r="Q648" s="2"/>
      <c r="R648" s="2"/>
      <c r="S648" s="2"/>
    </row>
    <row r="649" spans="16:19" ht="15.75" customHeight="1" x14ac:dyDescent="0.25">
      <c r="P649" s="2"/>
      <c r="Q649" s="2"/>
      <c r="R649" s="2"/>
      <c r="S649" s="2"/>
    </row>
    <row r="650" spans="16:19" ht="15.75" customHeight="1" x14ac:dyDescent="0.25">
      <c r="P650" s="2"/>
      <c r="Q650" s="2"/>
      <c r="R650" s="2"/>
      <c r="S650" s="2"/>
    </row>
    <row r="651" spans="16:19" ht="15.75" customHeight="1" x14ac:dyDescent="0.25">
      <c r="P651" s="2"/>
      <c r="Q651" s="2"/>
      <c r="R651" s="2"/>
      <c r="S651" s="2"/>
    </row>
    <row r="652" spans="16:19" ht="15.75" customHeight="1" x14ac:dyDescent="0.25">
      <c r="P652" s="2"/>
      <c r="Q652" s="2"/>
      <c r="R652" s="2"/>
      <c r="S652" s="2"/>
    </row>
    <row r="653" spans="16:19" ht="15.75" customHeight="1" x14ac:dyDescent="0.25">
      <c r="P653" s="2"/>
      <c r="Q653" s="2"/>
      <c r="R653" s="2"/>
      <c r="S653" s="2"/>
    </row>
    <row r="654" spans="16:19" ht="15.75" customHeight="1" x14ac:dyDescent="0.25">
      <c r="P654" s="2"/>
      <c r="Q654" s="2"/>
      <c r="R654" s="2"/>
      <c r="S654" s="2"/>
    </row>
    <row r="655" spans="16:19" ht="15.75" customHeight="1" x14ac:dyDescent="0.25">
      <c r="P655" s="2"/>
      <c r="Q655" s="2"/>
      <c r="R655" s="2"/>
      <c r="S655" s="2"/>
    </row>
    <row r="656" spans="16:19" ht="15.75" customHeight="1" x14ac:dyDescent="0.25">
      <c r="P656" s="2"/>
      <c r="Q656" s="2"/>
      <c r="R656" s="2"/>
      <c r="S656" s="2"/>
    </row>
    <row r="657" spans="16:19" ht="15.75" customHeight="1" x14ac:dyDescent="0.25">
      <c r="P657" s="2"/>
      <c r="Q657" s="2"/>
      <c r="R657" s="2"/>
      <c r="S657" s="2"/>
    </row>
    <row r="658" spans="16:19" ht="15.75" customHeight="1" x14ac:dyDescent="0.25">
      <c r="P658" s="2"/>
      <c r="Q658" s="2"/>
      <c r="R658" s="2"/>
      <c r="S658" s="2"/>
    </row>
    <row r="659" spans="16:19" ht="15.75" customHeight="1" x14ac:dyDescent="0.25">
      <c r="P659" s="2"/>
      <c r="Q659" s="2"/>
      <c r="R659" s="2"/>
      <c r="S659" s="2"/>
    </row>
    <row r="660" spans="16:19" ht="15.75" customHeight="1" x14ac:dyDescent="0.25">
      <c r="P660" s="2"/>
      <c r="Q660" s="2"/>
      <c r="R660" s="2"/>
      <c r="S660" s="2"/>
    </row>
    <row r="661" spans="16:19" ht="15.75" customHeight="1" x14ac:dyDescent="0.25">
      <c r="P661" s="2"/>
      <c r="Q661" s="2"/>
      <c r="R661" s="2"/>
      <c r="S661" s="2"/>
    </row>
    <row r="662" spans="16:19" ht="15.75" customHeight="1" x14ac:dyDescent="0.25">
      <c r="P662" s="2"/>
      <c r="Q662" s="2"/>
      <c r="R662" s="2"/>
      <c r="S662" s="2"/>
    </row>
    <row r="663" spans="16:19" ht="15.75" customHeight="1" x14ac:dyDescent="0.25">
      <c r="P663" s="2"/>
      <c r="Q663" s="2"/>
      <c r="R663" s="2"/>
      <c r="S663" s="2"/>
    </row>
    <row r="664" spans="16:19" ht="15.75" customHeight="1" x14ac:dyDescent="0.25">
      <c r="P664" s="2"/>
      <c r="Q664" s="2"/>
      <c r="R664" s="2"/>
      <c r="S664" s="2"/>
    </row>
    <row r="665" spans="16:19" ht="15.75" customHeight="1" x14ac:dyDescent="0.25">
      <c r="P665" s="2"/>
      <c r="Q665" s="2"/>
      <c r="R665" s="2"/>
      <c r="S665" s="2"/>
    </row>
    <row r="666" spans="16:19" ht="15.75" customHeight="1" x14ac:dyDescent="0.25">
      <c r="P666" s="2"/>
      <c r="Q666" s="2"/>
      <c r="R666" s="2"/>
      <c r="S666" s="2"/>
    </row>
    <row r="667" spans="16:19" ht="15.75" customHeight="1" x14ac:dyDescent="0.25">
      <c r="P667" s="2"/>
      <c r="Q667" s="2"/>
      <c r="R667" s="2"/>
      <c r="S667" s="2"/>
    </row>
    <row r="668" spans="16:19" ht="15.75" customHeight="1" x14ac:dyDescent="0.25">
      <c r="P668" s="2"/>
      <c r="Q668" s="2"/>
      <c r="R668" s="2"/>
      <c r="S668" s="2"/>
    </row>
    <row r="669" spans="16:19" ht="15.75" customHeight="1" x14ac:dyDescent="0.25">
      <c r="P669" s="2"/>
      <c r="Q669" s="2"/>
      <c r="R669" s="2"/>
      <c r="S669" s="2"/>
    </row>
    <row r="670" spans="16:19" ht="15.75" customHeight="1" x14ac:dyDescent="0.25">
      <c r="P670" s="2"/>
      <c r="Q670" s="2"/>
      <c r="R670" s="2"/>
      <c r="S670" s="2"/>
    </row>
    <row r="671" spans="16:19" ht="15.75" customHeight="1" x14ac:dyDescent="0.25">
      <c r="P671" s="2"/>
      <c r="Q671" s="2"/>
      <c r="R671" s="2"/>
      <c r="S671" s="2"/>
    </row>
    <row r="672" spans="16:19" ht="15.75" customHeight="1" x14ac:dyDescent="0.25">
      <c r="P672" s="2"/>
      <c r="Q672" s="2"/>
      <c r="R672" s="2"/>
      <c r="S672" s="2"/>
    </row>
    <row r="673" spans="16:19" ht="15.75" customHeight="1" x14ac:dyDescent="0.25">
      <c r="P673" s="2"/>
      <c r="Q673" s="2"/>
      <c r="R673" s="2"/>
      <c r="S673" s="2"/>
    </row>
    <row r="674" spans="16:19" ht="15.75" customHeight="1" x14ac:dyDescent="0.25">
      <c r="P674" s="2"/>
      <c r="Q674" s="2"/>
      <c r="R674" s="2"/>
      <c r="S674" s="2"/>
    </row>
    <row r="675" spans="16:19" ht="15.75" customHeight="1" x14ac:dyDescent="0.25">
      <c r="P675" s="2"/>
      <c r="Q675" s="2"/>
      <c r="R675" s="2"/>
      <c r="S675" s="2"/>
    </row>
    <row r="676" spans="16:19" ht="15.75" customHeight="1" x14ac:dyDescent="0.25">
      <c r="P676" s="2"/>
      <c r="Q676" s="2"/>
      <c r="R676" s="2"/>
      <c r="S676" s="2"/>
    </row>
    <row r="677" spans="16:19" ht="15.75" customHeight="1" x14ac:dyDescent="0.25">
      <c r="P677" s="2"/>
      <c r="Q677" s="2"/>
      <c r="R677" s="2"/>
      <c r="S677" s="2"/>
    </row>
    <row r="678" spans="16:19" ht="15.75" customHeight="1" x14ac:dyDescent="0.25">
      <c r="P678" s="2"/>
      <c r="Q678" s="2"/>
      <c r="R678" s="2"/>
      <c r="S678" s="2"/>
    </row>
    <row r="679" spans="16:19" ht="15.75" customHeight="1" x14ac:dyDescent="0.25">
      <c r="P679" s="2"/>
      <c r="Q679" s="2"/>
      <c r="R679" s="2"/>
      <c r="S679" s="2"/>
    </row>
    <row r="680" spans="16:19" ht="15.75" customHeight="1" x14ac:dyDescent="0.25">
      <c r="P680" s="2"/>
      <c r="Q680" s="2"/>
      <c r="R680" s="2"/>
      <c r="S680" s="2"/>
    </row>
    <row r="681" spans="16:19" ht="15.75" customHeight="1" x14ac:dyDescent="0.25">
      <c r="P681" s="2"/>
      <c r="Q681" s="2"/>
      <c r="R681" s="2"/>
      <c r="S681" s="2"/>
    </row>
    <row r="682" spans="16:19" ht="15.75" customHeight="1" x14ac:dyDescent="0.25">
      <c r="P682" s="2"/>
      <c r="Q682" s="2"/>
      <c r="R682" s="2"/>
      <c r="S682" s="2"/>
    </row>
    <row r="683" spans="16:19" ht="15.75" customHeight="1" x14ac:dyDescent="0.25">
      <c r="P683" s="2"/>
      <c r="Q683" s="2"/>
      <c r="R683" s="2"/>
      <c r="S683" s="2"/>
    </row>
    <row r="684" spans="16:19" ht="15.75" customHeight="1" x14ac:dyDescent="0.25">
      <c r="P684" s="2"/>
      <c r="Q684" s="2"/>
      <c r="R684" s="2"/>
      <c r="S684" s="2"/>
    </row>
    <row r="685" spans="16:19" ht="15.75" customHeight="1" x14ac:dyDescent="0.25">
      <c r="P685" s="2"/>
      <c r="Q685" s="2"/>
      <c r="R685" s="2"/>
      <c r="S685" s="2"/>
    </row>
    <row r="686" spans="16:19" ht="15.75" customHeight="1" x14ac:dyDescent="0.25">
      <c r="P686" s="2"/>
      <c r="Q686" s="2"/>
      <c r="R686" s="2"/>
      <c r="S686" s="2"/>
    </row>
    <row r="687" spans="16:19" ht="15.75" customHeight="1" x14ac:dyDescent="0.25">
      <c r="P687" s="2"/>
      <c r="Q687" s="2"/>
      <c r="R687" s="2"/>
      <c r="S687" s="2"/>
    </row>
    <row r="688" spans="16:19" ht="15.75" customHeight="1" x14ac:dyDescent="0.25">
      <c r="P688" s="2"/>
      <c r="Q688" s="2"/>
      <c r="R688" s="2"/>
      <c r="S688" s="2"/>
    </row>
    <row r="689" spans="16:19" ht="15.75" customHeight="1" x14ac:dyDescent="0.25">
      <c r="P689" s="2"/>
      <c r="Q689" s="2"/>
      <c r="R689" s="2"/>
      <c r="S689" s="2"/>
    </row>
    <row r="690" spans="16:19" ht="15.75" customHeight="1" x14ac:dyDescent="0.25">
      <c r="P690" s="2"/>
      <c r="Q690" s="2"/>
      <c r="R690" s="2"/>
      <c r="S690" s="2"/>
    </row>
    <row r="691" spans="16:19" ht="15.75" customHeight="1" x14ac:dyDescent="0.25">
      <c r="P691" s="2"/>
      <c r="Q691" s="2"/>
      <c r="R691" s="2"/>
      <c r="S691" s="2"/>
    </row>
    <row r="692" spans="16:19" ht="15.75" customHeight="1" x14ac:dyDescent="0.25">
      <c r="P692" s="2"/>
      <c r="Q692" s="2"/>
      <c r="R692" s="2"/>
      <c r="S692" s="2"/>
    </row>
    <row r="693" spans="16:19" ht="15.75" customHeight="1" x14ac:dyDescent="0.25">
      <c r="P693" s="2"/>
      <c r="Q693" s="2"/>
      <c r="R693" s="2"/>
      <c r="S693" s="2"/>
    </row>
    <row r="694" spans="16:19" ht="15.75" customHeight="1" x14ac:dyDescent="0.25">
      <c r="P694" s="2"/>
      <c r="Q694" s="2"/>
      <c r="R694" s="2"/>
      <c r="S694" s="2"/>
    </row>
    <row r="695" spans="16:19" ht="15.75" customHeight="1" x14ac:dyDescent="0.25">
      <c r="P695" s="2"/>
      <c r="Q695" s="2"/>
      <c r="R695" s="2"/>
      <c r="S695" s="2"/>
    </row>
    <row r="696" spans="16:19" ht="15.75" customHeight="1" x14ac:dyDescent="0.25">
      <c r="P696" s="2"/>
      <c r="Q696" s="2"/>
      <c r="R696" s="2"/>
      <c r="S696" s="2"/>
    </row>
    <row r="697" spans="16:19" ht="15.75" customHeight="1" x14ac:dyDescent="0.25">
      <c r="P697" s="2"/>
      <c r="Q697" s="2"/>
      <c r="R697" s="2"/>
      <c r="S697" s="2"/>
    </row>
    <row r="698" spans="16:19" ht="15.75" customHeight="1" x14ac:dyDescent="0.25">
      <c r="P698" s="2"/>
      <c r="Q698" s="2"/>
      <c r="R698" s="2"/>
      <c r="S698" s="2"/>
    </row>
    <row r="699" spans="16:19" ht="15.75" customHeight="1" x14ac:dyDescent="0.25">
      <c r="P699" s="2"/>
      <c r="Q699" s="2"/>
      <c r="R699" s="2"/>
      <c r="S699" s="2"/>
    </row>
    <row r="700" spans="16:19" ht="15.75" customHeight="1" x14ac:dyDescent="0.25">
      <c r="P700" s="2"/>
      <c r="Q700" s="2"/>
      <c r="R700" s="2"/>
      <c r="S700" s="2"/>
    </row>
    <row r="701" spans="16:19" ht="15.75" customHeight="1" x14ac:dyDescent="0.25">
      <c r="P701" s="2"/>
      <c r="Q701" s="2"/>
      <c r="R701" s="2"/>
      <c r="S701" s="2"/>
    </row>
    <row r="702" spans="16:19" ht="15.75" customHeight="1" x14ac:dyDescent="0.25">
      <c r="P702" s="2"/>
      <c r="Q702" s="2"/>
      <c r="R702" s="2"/>
      <c r="S702" s="2"/>
    </row>
    <row r="703" spans="16:19" ht="15.75" customHeight="1" x14ac:dyDescent="0.25">
      <c r="P703" s="2"/>
      <c r="Q703" s="2"/>
      <c r="R703" s="2"/>
      <c r="S703" s="2"/>
    </row>
    <row r="704" spans="16:19" ht="15.75" customHeight="1" x14ac:dyDescent="0.25">
      <c r="P704" s="2"/>
      <c r="Q704" s="2"/>
      <c r="R704" s="2"/>
      <c r="S704" s="2"/>
    </row>
    <row r="705" spans="16:19" ht="15.75" customHeight="1" x14ac:dyDescent="0.25">
      <c r="P705" s="2"/>
      <c r="Q705" s="2"/>
      <c r="R705" s="2"/>
      <c r="S705" s="2"/>
    </row>
    <row r="706" spans="16:19" ht="15.75" customHeight="1" x14ac:dyDescent="0.25">
      <c r="P706" s="2"/>
      <c r="Q706" s="2"/>
      <c r="R706" s="2"/>
      <c r="S706" s="2"/>
    </row>
    <row r="707" spans="16:19" ht="15.75" customHeight="1" x14ac:dyDescent="0.25">
      <c r="P707" s="2"/>
      <c r="Q707" s="2"/>
      <c r="R707" s="2"/>
      <c r="S707" s="2"/>
    </row>
    <row r="708" spans="16:19" ht="15.75" customHeight="1" x14ac:dyDescent="0.25">
      <c r="P708" s="2"/>
      <c r="Q708" s="2"/>
      <c r="R708" s="2"/>
      <c r="S708" s="2"/>
    </row>
    <row r="709" spans="16:19" ht="15.75" customHeight="1" x14ac:dyDescent="0.25">
      <c r="P709" s="2"/>
      <c r="Q709" s="2"/>
      <c r="R709" s="2"/>
      <c r="S709" s="2"/>
    </row>
    <row r="710" spans="16:19" ht="15.75" customHeight="1" x14ac:dyDescent="0.25">
      <c r="P710" s="2"/>
      <c r="Q710" s="2"/>
      <c r="R710" s="2"/>
      <c r="S710" s="2"/>
    </row>
    <row r="711" spans="16:19" ht="15.75" customHeight="1" x14ac:dyDescent="0.25">
      <c r="P711" s="2"/>
      <c r="Q711" s="2"/>
      <c r="R711" s="2"/>
      <c r="S711" s="2"/>
    </row>
    <row r="712" spans="16:19" ht="15.75" customHeight="1" x14ac:dyDescent="0.25">
      <c r="P712" s="2"/>
      <c r="Q712" s="2"/>
      <c r="R712" s="2"/>
      <c r="S712" s="2"/>
    </row>
    <row r="713" spans="16:19" ht="15.75" customHeight="1" x14ac:dyDescent="0.25">
      <c r="P713" s="2"/>
      <c r="Q713" s="2"/>
      <c r="R713" s="2"/>
      <c r="S713" s="2"/>
    </row>
    <row r="714" spans="16:19" ht="15.75" customHeight="1" x14ac:dyDescent="0.25">
      <c r="P714" s="2"/>
      <c r="Q714" s="2"/>
      <c r="R714" s="2"/>
      <c r="S714" s="2"/>
    </row>
    <row r="715" spans="16:19" ht="15.75" customHeight="1" x14ac:dyDescent="0.25">
      <c r="P715" s="2"/>
      <c r="Q715" s="2"/>
      <c r="R715" s="2"/>
      <c r="S715" s="2"/>
    </row>
    <row r="716" spans="16:19" ht="15.75" customHeight="1" x14ac:dyDescent="0.25">
      <c r="P716" s="2"/>
      <c r="Q716" s="2"/>
      <c r="R716" s="2"/>
      <c r="S716" s="2"/>
    </row>
    <row r="717" spans="16:19" ht="15.75" customHeight="1" x14ac:dyDescent="0.25">
      <c r="P717" s="2"/>
      <c r="Q717" s="2"/>
      <c r="R717" s="2"/>
      <c r="S717" s="2"/>
    </row>
    <row r="718" spans="16:19" ht="15.75" customHeight="1" x14ac:dyDescent="0.25">
      <c r="P718" s="2"/>
      <c r="Q718" s="2"/>
      <c r="R718" s="2"/>
      <c r="S718" s="2"/>
    </row>
    <row r="719" spans="16:19" ht="15.75" customHeight="1" x14ac:dyDescent="0.25">
      <c r="P719" s="2"/>
      <c r="Q719" s="2"/>
      <c r="R719" s="2"/>
      <c r="S719" s="2"/>
    </row>
    <row r="720" spans="16:19" ht="15.75" customHeight="1" x14ac:dyDescent="0.25">
      <c r="P720" s="2"/>
      <c r="Q720" s="2"/>
      <c r="R720" s="2"/>
      <c r="S720" s="2"/>
    </row>
    <row r="721" spans="16:19" ht="15.75" customHeight="1" x14ac:dyDescent="0.25">
      <c r="P721" s="2"/>
      <c r="Q721" s="2"/>
      <c r="R721" s="2"/>
      <c r="S721" s="2"/>
    </row>
    <row r="722" spans="16:19" ht="15.75" customHeight="1" x14ac:dyDescent="0.25">
      <c r="P722" s="2"/>
      <c r="Q722" s="2"/>
      <c r="R722" s="2"/>
      <c r="S722" s="2"/>
    </row>
    <row r="723" spans="16:19" ht="15.75" customHeight="1" x14ac:dyDescent="0.25">
      <c r="P723" s="2"/>
      <c r="Q723" s="2"/>
      <c r="R723" s="2"/>
      <c r="S723" s="2"/>
    </row>
    <row r="724" spans="16:19" ht="15.75" customHeight="1" x14ac:dyDescent="0.25">
      <c r="P724" s="2"/>
      <c r="Q724" s="2"/>
      <c r="R724" s="2"/>
      <c r="S724" s="2"/>
    </row>
    <row r="725" spans="16:19" ht="15.75" customHeight="1" x14ac:dyDescent="0.25">
      <c r="P725" s="2"/>
      <c r="Q725" s="2"/>
      <c r="R725" s="2"/>
      <c r="S725" s="2"/>
    </row>
    <row r="726" spans="16:19" ht="15.75" customHeight="1" x14ac:dyDescent="0.25">
      <c r="P726" s="2"/>
      <c r="Q726" s="2"/>
      <c r="R726" s="2"/>
      <c r="S726" s="2"/>
    </row>
    <row r="727" spans="16:19" ht="15.75" customHeight="1" x14ac:dyDescent="0.25">
      <c r="P727" s="2"/>
      <c r="Q727" s="2"/>
      <c r="R727" s="2"/>
      <c r="S727" s="2"/>
    </row>
    <row r="728" spans="16:19" ht="15.75" customHeight="1" x14ac:dyDescent="0.25">
      <c r="P728" s="2"/>
      <c r="Q728" s="2"/>
      <c r="R728" s="2"/>
      <c r="S728" s="2"/>
    </row>
    <row r="729" spans="16:19" ht="15.75" customHeight="1" x14ac:dyDescent="0.25">
      <c r="P729" s="2"/>
      <c r="Q729" s="2"/>
      <c r="R729" s="2"/>
      <c r="S729" s="2"/>
    </row>
    <row r="730" spans="16:19" ht="15.75" customHeight="1" x14ac:dyDescent="0.25">
      <c r="P730" s="2"/>
      <c r="Q730" s="2"/>
      <c r="R730" s="2"/>
      <c r="S730" s="2"/>
    </row>
    <row r="731" spans="16:19" ht="15.75" customHeight="1" x14ac:dyDescent="0.25">
      <c r="P731" s="2"/>
      <c r="Q731" s="2"/>
      <c r="R731" s="2"/>
      <c r="S731" s="2"/>
    </row>
    <row r="732" spans="16:19" ht="15.75" customHeight="1" x14ac:dyDescent="0.25">
      <c r="P732" s="2"/>
      <c r="Q732" s="2"/>
      <c r="R732" s="2"/>
      <c r="S732" s="2"/>
    </row>
    <row r="733" spans="16:19" ht="15.75" customHeight="1" x14ac:dyDescent="0.25">
      <c r="P733" s="2"/>
      <c r="Q733" s="2"/>
      <c r="R733" s="2"/>
      <c r="S733" s="2"/>
    </row>
    <row r="734" spans="16:19" ht="15.75" customHeight="1" x14ac:dyDescent="0.25">
      <c r="P734" s="2"/>
      <c r="Q734" s="2"/>
      <c r="R734" s="2"/>
      <c r="S734" s="2"/>
    </row>
    <row r="735" spans="16:19" ht="15.75" customHeight="1" x14ac:dyDescent="0.25">
      <c r="P735" s="2"/>
      <c r="Q735" s="2"/>
      <c r="R735" s="2"/>
      <c r="S735" s="2"/>
    </row>
    <row r="736" spans="16:19" ht="15.75" customHeight="1" x14ac:dyDescent="0.25">
      <c r="P736" s="2"/>
      <c r="Q736" s="2"/>
      <c r="R736" s="2"/>
      <c r="S736" s="2"/>
    </row>
    <row r="737" spans="16:19" ht="15.75" customHeight="1" x14ac:dyDescent="0.25">
      <c r="P737" s="2"/>
      <c r="Q737" s="2"/>
      <c r="R737" s="2"/>
      <c r="S737" s="2"/>
    </row>
    <row r="738" spans="16:19" ht="15.75" customHeight="1" x14ac:dyDescent="0.25">
      <c r="P738" s="2"/>
      <c r="Q738" s="2"/>
      <c r="R738" s="2"/>
      <c r="S738" s="2"/>
    </row>
    <row r="739" spans="16:19" ht="15.75" customHeight="1" x14ac:dyDescent="0.25">
      <c r="P739" s="2"/>
      <c r="Q739" s="2"/>
      <c r="R739" s="2"/>
      <c r="S739" s="2"/>
    </row>
    <row r="740" spans="16:19" ht="15.75" customHeight="1" x14ac:dyDescent="0.25">
      <c r="P740" s="2"/>
      <c r="Q740" s="2"/>
      <c r="R740" s="2"/>
      <c r="S740" s="2"/>
    </row>
    <row r="741" spans="16:19" ht="15.75" customHeight="1" x14ac:dyDescent="0.25">
      <c r="P741" s="2"/>
      <c r="Q741" s="2"/>
      <c r="R741" s="2"/>
      <c r="S741" s="2"/>
    </row>
    <row r="742" spans="16:19" ht="15.75" customHeight="1" x14ac:dyDescent="0.25">
      <c r="P742" s="2"/>
      <c r="Q742" s="2"/>
      <c r="R742" s="2"/>
      <c r="S742" s="2"/>
    </row>
    <row r="743" spans="16:19" ht="15.75" customHeight="1" x14ac:dyDescent="0.25">
      <c r="P743" s="2"/>
      <c r="Q743" s="2"/>
      <c r="R743" s="2"/>
      <c r="S743" s="2"/>
    </row>
    <row r="744" spans="16:19" ht="15.75" customHeight="1" x14ac:dyDescent="0.25">
      <c r="P744" s="2"/>
      <c r="Q744" s="2"/>
      <c r="R744" s="2"/>
      <c r="S744" s="2"/>
    </row>
    <row r="745" spans="16:19" ht="15.75" customHeight="1" x14ac:dyDescent="0.25">
      <c r="P745" s="2"/>
      <c r="Q745" s="2"/>
      <c r="R745" s="2"/>
      <c r="S745" s="2"/>
    </row>
    <row r="746" spans="16:19" ht="15.75" customHeight="1" x14ac:dyDescent="0.25">
      <c r="P746" s="2"/>
      <c r="Q746" s="2"/>
      <c r="R746" s="2"/>
      <c r="S746" s="2"/>
    </row>
    <row r="747" spans="16:19" ht="15.75" customHeight="1" x14ac:dyDescent="0.25">
      <c r="P747" s="2"/>
      <c r="Q747" s="2"/>
      <c r="R747" s="2"/>
      <c r="S747" s="2"/>
    </row>
    <row r="748" spans="16:19" ht="15.75" customHeight="1" x14ac:dyDescent="0.25">
      <c r="P748" s="2"/>
      <c r="Q748" s="2"/>
      <c r="R748" s="2"/>
      <c r="S748" s="2"/>
    </row>
    <row r="749" spans="16:19" ht="15.75" customHeight="1" x14ac:dyDescent="0.25">
      <c r="P749" s="2"/>
      <c r="Q749" s="2"/>
      <c r="R749" s="2"/>
      <c r="S749" s="2"/>
    </row>
    <row r="750" spans="16:19" ht="15.75" customHeight="1" x14ac:dyDescent="0.25">
      <c r="P750" s="2"/>
      <c r="Q750" s="2"/>
      <c r="R750" s="2"/>
      <c r="S750" s="2"/>
    </row>
    <row r="751" spans="16:19" ht="15.75" customHeight="1" x14ac:dyDescent="0.25">
      <c r="P751" s="2"/>
      <c r="Q751" s="2"/>
      <c r="R751" s="2"/>
      <c r="S751" s="2"/>
    </row>
    <row r="752" spans="16:19" ht="15.75" customHeight="1" x14ac:dyDescent="0.25">
      <c r="P752" s="2"/>
      <c r="Q752" s="2"/>
      <c r="R752" s="2"/>
      <c r="S752" s="2"/>
    </row>
    <row r="753" spans="16:19" ht="15.75" customHeight="1" x14ac:dyDescent="0.25">
      <c r="P753" s="2"/>
      <c r="Q753" s="2"/>
      <c r="R753" s="2"/>
      <c r="S753" s="2"/>
    </row>
    <row r="754" spans="16:19" ht="15.75" customHeight="1" x14ac:dyDescent="0.25">
      <c r="P754" s="2"/>
      <c r="Q754" s="2"/>
      <c r="R754" s="2"/>
      <c r="S754" s="2"/>
    </row>
    <row r="755" spans="16:19" ht="15.75" customHeight="1" x14ac:dyDescent="0.25">
      <c r="P755" s="2"/>
      <c r="Q755" s="2"/>
      <c r="R755" s="2"/>
      <c r="S755" s="2"/>
    </row>
    <row r="756" spans="16:19" ht="15.75" customHeight="1" x14ac:dyDescent="0.25">
      <c r="P756" s="2"/>
      <c r="Q756" s="2"/>
      <c r="R756" s="2"/>
      <c r="S756" s="2"/>
    </row>
    <row r="757" spans="16:19" ht="15.75" customHeight="1" x14ac:dyDescent="0.25">
      <c r="P757" s="2"/>
      <c r="Q757" s="2"/>
      <c r="R757" s="2"/>
      <c r="S757" s="2"/>
    </row>
    <row r="758" spans="16:19" ht="15.75" customHeight="1" x14ac:dyDescent="0.25">
      <c r="P758" s="2"/>
      <c r="Q758" s="2"/>
      <c r="R758" s="2"/>
      <c r="S758" s="2"/>
    </row>
    <row r="759" spans="16:19" ht="15.75" customHeight="1" x14ac:dyDescent="0.25">
      <c r="P759" s="2"/>
      <c r="Q759" s="2"/>
      <c r="R759" s="2"/>
      <c r="S759" s="2"/>
    </row>
    <row r="760" spans="16:19" ht="15.75" customHeight="1" x14ac:dyDescent="0.25">
      <c r="P760" s="2"/>
      <c r="Q760" s="2"/>
      <c r="R760" s="2"/>
      <c r="S760" s="2"/>
    </row>
    <row r="761" spans="16:19" ht="15.75" customHeight="1" x14ac:dyDescent="0.25">
      <c r="P761" s="2"/>
      <c r="Q761" s="2"/>
      <c r="R761" s="2"/>
      <c r="S761" s="2"/>
    </row>
    <row r="762" spans="16:19" ht="15.75" customHeight="1" x14ac:dyDescent="0.25">
      <c r="P762" s="2"/>
      <c r="Q762" s="2"/>
      <c r="R762" s="2"/>
      <c r="S762" s="2"/>
    </row>
    <row r="763" spans="16:19" ht="15.75" customHeight="1" x14ac:dyDescent="0.25">
      <c r="P763" s="2"/>
      <c r="Q763" s="2"/>
      <c r="R763" s="2"/>
      <c r="S763" s="2"/>
    </row>
    <row r="764" spans="16:19" ht="15.75" customHeight="1" x14ac:dyDescent="0.25">
      <c r="P764" s="2"/>
      <c r="Q764" s="2"/>
      <c r="R764" s="2"/>
      <c r="S764" s="2"/>
    </row>
    <row r="765" spans="16:19" ht="15.75" customHeight="1" x14ac:dyDescent="0.25">
      <c r="P765" s="2"/>
      <c r="Q765" s="2"/>
      <c r="R765" s="2"/>
      <c r="S765" s="2"/>
    </row>
    <row r="766" spans="16:19" ht="15.75" customHeight="1" x14ac:dyDescent="0.25">
      <c r="P766" s="2"/>
      <c r="Q766" s="2"/>
      <c r="R766" s="2"/>
      <c r="S766" s="2"/>
    </row>
    <row r="767" spans="16:19" ht="15.75" customHeight="1" x14ac:dyDescent="0.25">
      <c r="P767" s="2"/>
      <c r="Q767" s="2"/>
      <c r="R767" s="2"/>
      <c r="S767" s="2"/>
    </row>
    <row r="768" spans="16:19" ht="15.75" customHeight="1" x14ac:dyDescent="0.25">
      <c r="P768" s="2"/>
      <c r="Q768" s="2"/>
      <c r="R768" s="2"/>
      <c r="S768" s="2"/>
    </row>
    <row r="769" spans="16:19" ht="15.75" customHeight="1" x14ac:dyDescent="0.25">
      <c r="P769" s="2"/>
      <c r="Q769" s="2"/>
      <c r="R769" s="2"/>
      <c r="S769" s="2"/>
    </row>
    <row r="770" spans="16:19" ht="15.75" customHeight="1" x14ac:dyDescent="0.25">
      <c r="P770" s="2"/>
      <c r="Q770" s="2"/>
      <c r="R770" s="2"/>
      <c r="S770" s="2"/>
    </row>
    <row r="771" spans="16:19" ht="15.75" customHeight="1" x14ac:dyDescent="0.25">
      <c r="P771" s="2"/>
      <c r="Q771" s="2"/>
      <c r="R771" s="2"/>
      <c r="S771" s="2"/>
    </row>
    <row r="772" spans="16:19" ht="15.75" customHeight="1" x14ac:dyDescent="0.25">
      <c r="P772" s="2"/>
      <c r="Q772" s="2"/>
      <c r="R772" s="2"/>
      <c r="S772" s="2"/>
    </row>
    <row r="773" spans="16:19" ht="15.75" customHeight="1" x14ac:dyDescent="0.25">
      <c r="P773" s="2"/>
      <c r="Q773" s="2"/>
      <c r="R773" s="2"/>
      <c r="S773" s="2"/>
    </row>
    <row r="774" spans="16:19" ht="15.75" customHeight="1" x14ac:dyDescent="0.25">
      <c r="P774" s="2"/>
      <c r="Q774" s="2"/>
      <c r="R774" s="2"/>
      <c r="S774" s="2"/>
    </row>
    <row r="775" spans="16:19" ht="15.75" customHeight="1" x14ac:dyDescent="0.25">
      <c r="P775" s="2"/>
      <c r="Q775" s="2"/>
      <c r="R775" s="2"/>
      <c r="S775" s="2"/>
    </row>
    <row r="776" spans="16:19" ht="15.75" customHeight="1" x14ac:dyDescent="0.25">
      <c r="P776" s="2"/>
      <c r="Q776" s="2"/>
      <c r="R776" s="2"/>
      <c r="S776" s="2"/>
    </row>
    <row r="777" spans="16:19" ht="15.75" customHeight="1" x14ac:dyDescent="0.25">
      <c r="P777" s="2"/>
      <c r="Q777" s="2"/>
      <c r="R777" s="2"/>
      <c r="S777" s="2"/>
    </row>
    <row r="778" spans="16:19" ht="15.75" customHeight="1" x14ac:dyDescent="0.25">
      <c r="P778" s="2"/>
      <c r="Q778" s="2"/>
      <c r="R778" s="2"/>
      <c r="S778" s="2"/>
    </row>
    <row r="779" spans="16:19" ht="15.75" customHeight="1" x14ac:dyDescent="0.25">
      <c r="P779" s="2"/>
      <c r="Q779" s="2"/>
      <c r="R779" s="2"/>
      <c r="S779" s="2"/>
    </row>
    <row r="780" spans="16:19" ht="15.75" customHeight="1" x14ac:dyDescent="0.25">
      <c r="P780" s="2"/>
      <c r="Q780" s="2"/>
      <c r="R780" s="2"/>
      <c r="S780" s="2"/>
    </row>
    <row r="781" spans="16:19" ht="15.75" customHeight="1" x14ac:dyDescent="0.25">
      <c r="P781" s="2"/>
      <c r="Q781" s="2"/>
      <c r="R781" s="2"/>
      <c r="S781" s="2"/>
    </row>
    <row r="782" spans="16:19" ht="15.75" customHeight="1" x14ac:dyDescent="0.25">
      <c r="P782" s="2"/>
      <c r="Q782" s="2"/>
      <c r="R782" s="2"/>
      <c r="S782" s="2"/>
    </row>
    <row r="783" spans="16:19" ht="15.75" customHeight="1" x14ac:dyDescent="0.25">
      <c r="P783" s="2"/>
      <c r="Q783" s="2"/>
      <c r="R783" s="2"/>
      <c r="S783" s="2"/>
    </row>
    <row r="784" spans="16:19" ht="15.75" customHeight="1" x14ac:dyDescent="0.25">
      <c r="P784" s="2"/>
      <c r="Q784" s="2"/>
      <c r="R784" s="2"/>
      <c r="S784" s="2"/>
    </row>
    <row r="785" spans="16:19" ht="15.75" customHeight="1" x14ac:dyDescent="0.25">
      <c r="P785" s="2"/>
      <c r="Q785" s="2"/>
      <c r="R785" s="2"/>
      <c r="S785" s="2"/>
    </row>
    <row r="786" spans="16:19" ht="15.75" customHeight="1" x14ac:dyDescent="0.25">
      <c r="P786" s="2"/>
      <c r="Q786" s="2"/>
      <c r="R786" s="2"/>
      <c r="S786" s="2"/>
    </row>
    <row r="787" spans="16:19" ht="15.75" customHeight="1" x14ac:dyDescent="0.25">
      <c r="P787" s="2"/>
      <c r="Q787" s="2"/>
      <c r="R787" s="2"/>
      <c r="S787" s="2"/>
    </row>
    <row r="788" spans="16:19" ht="15.75" customHeight="1" x14ac:dyDescent="0.25">
      <c r="P788" s="2"/>
      <c r="Q788" s="2"/>
      <c r="R788" s="2"/>
      <c r="S788" s="2"/>
    </row>
    <row r="789" spans="16:19" ht="15.75" customHeight="1" x14ac:dyDescent="0.25">
      <c r="P789" s="2"/>
      <c r="Q789" s="2"/>
      <c r="R789" s="2"/>
      <c r="S789" s="2"/>
    </row>
    <row r="790" spans="16:19" ht="15.75" customHeight="1" x14ac:dyDescent="0.25">
      <c r="P790" s="2"/>
      <c r="Q790" s="2"/>
      <c r="R790" s="2"/>
      <c r="S790" s="2"/>
    </row>
    <row r="791" spans="16:19" ht="15.75" customHeight="1" x14ac:dyDescent="0.25">
      <c r="P791" s="2"/>
      <c r="Q791" s="2"/>
      <c r="R791" s="2"/>
      <c r="S791" s="2"/>
    </row>
    <row r="792" spans="16:19" ht="15.75" customHeight="1" x14ac:dyDescent="0.25">
      <c r="P792" s="2"/>
      <c r="Q792" s="2"/>
      <c r="R792" s="2"/>
      <c r="S792" s="2"/>
    </row>
    <row r="793" spans="16:19" ht="15.75" customHeight="1" x14ac:dyDescent="0.25">
      <c r="P793" s="2"/>
      <c r="Q793" s="2"/>
      <c r="R793" s="2"/>
      <c r="S793" s="2"/>
    </row>
    <row r="794" spans="16:19" ht="15.75" customHeight="1" x14ac:dyDescent="0.25">
      <c r="P794" s="2"/>
      <c r="Q794" s="2"/>
      <c r="R794" s="2"/>
      <c r="S794" s="2"/>
    </row>
    <row r="795" spans="16:19" ht="15.75" customHeight="1" x14ac:dyDescent="0.25">
      <c r="P795" s="2"/>
      <c r="Q795" s="2"/>
      <c r="R795" s="2"/>
      <c r="S795" s="2"/>
    </row>
    <row r="796" spans="16:19" ht="15.75" customHeight="1" x14ac:dyDescent="0.25">
      <c r="P796" s="2"/>
      <c r="Q796" s="2"/>
      <c r="R796" s="2"/>
      <c r="S796" s="2"/>
    </row>
    <row r="797" spans="16:19" ht="15.75" customHeight="1" x14ac:dyDescent="0.25">
      <c r="P797" s="2"/>
      <c r="Q797" s="2"/>
      <c r="R797" s="2"/>
      <c r="S797" s="2"/>
    </row>
    <row r="798" spans="16:19" ht="15.75" customHeight="1" x14ac:dyDescent="0.25">
      <c r="P798" s="2"/>
      <c r="Q798" s="2"/>
      <c r="R798" s="2"/>
      <c r="S798" s="2"/>
    </row>
    <row r="799" spans="16:19" ht="15.75" customHeight="1" x14ac:dyDescent="0.25">
      <c r="P799" s="2"/>
      <c r="Q799" s="2"/>
      <c r="R799" s="2"/>
      <c r="S799" s="2"/>
    </row>
    <row r="800" spans="16:19" ht="15.75" customHeight="1" x14ac:dyDescent="0.25">
      <c r="P800" s="2"/>
      <c r="Q800" s="2"/>
      <c r="R800" s="2"/>
      <c r="S800" s="2"/>
    </row>
    <row r="801" spans="16:19" ht="15.75" customHeight="1" x14ac:dyDescent="0.25">
      <c r="P801" s="2"/>
      <c r="Q801" s="2"/>
      <c r="R801" s="2"/>
      <c r="S801" s="2"/>
    </row>
    <row r="802" spans="16:19" ht="15.75" customHeight="1" x14ac:dyDescent="0.25">
      <c r="P802" s="2"/>
      <c r="Q802" s="2"/>
      <c r="R802" s="2"/>
      <c r="S802" s="2"/>
    </row>
    <row r="803" spans="16:19" ht="15.75" customHeight="1" x14ac:dyDescent="0.25">
      <c r="P803" s="2"/>
      <c r="Q803" s="2"/>
      <c r="R803" s="2"/>
      <c r="S803" s="2"/>
    </row>
    <row r="804" spans="16:19" ht="15.75" customHeight="1" x14ac:dyDescent="0.25">
      <c r="P804" s="2"/>
      <c r="Q804" s="2"/>
      <c r="R804" s="2"/>
      <c r="S804" s="2"/>
    </row>
    <row r="805" spans="16:19" ht="15.75" customHeight="1" x14ac:dyDescent="0.25">
      <c r="P805" s="2"/>
      <c r="Q805" s="2"/>
      <c r="R805" s="2"/>
      <c r="S805" s="2"/>
    </row>
    <row r="806" spans="16:19" ht="15.75" customHeight="1" x14ac:dyDescent="0.25">
      <c r="P806" s="2"/>
      <c r="Q806" s="2"/>
      <c r="R806" s="2"/>
      <c r="S806" s="2"/>
    </row>
    <row r="807" spans="16:19" ht="15.75" customHeight="1" x14ac:dyDescent="0.25">
      <c r="P807" s="2"/>
      <c r="Q807" s="2"/>
      <c r="R807" s="2"/>
      <c r="S807" s="2"/>
    </row>
    <row r="808" spans="16:19" ht="15.75" customHeight="1" x14ac:dyDescent="0.25">
      <c r="P808" s="2"/>
      <c r="Q808" s="2"/>
      <c r="R808" s="2"/>
      <c r="S808" s="2"/>
    </row>
    <row r="809" spans="16:19" ht="15.75" customHeight="1" x14ac:dyDescent="0.25">
      <c r="P809" s="2"/>
      <c r="Q809" s="2"/>
      <c r="R809" s="2"/>
      <c r="S809" s="2"/>
    </row>
    <row r="810" spans="16:19" ht="15.75" customHeight="1" x14ac:dyDescent="0.25">
      <c r="P810" s="2"/>
      <c r="Q810" s="2"/>
      <c r="R810" s="2"/>
      <c r="S810" s="2"/>
    </row>
    <row r="811" spans="16:19" ht="15.75" customHeight="1" x14ac:dyDescent="0.25">
      <c r="P811" s="2"/>
      <c r="Q811" s="2"/>
      <c r="R811" s="2"/>
      <c r="S811" s="2"/>
    </row>
    <row r="812" spans="16:19" ht="15.75" customHeight="1" x14ac:dyDescent="0.25">
      <c r="P812" s="2"/>
      <c r="Q812" s="2"/>
      <c r="R812" s="2"/>
      <c r="S812" s="2"/>
    </row>
    <row r="813" spans="16:19" ht="15.75" customHeight="1" x14ac:dyDescent="0.25">
      <c r="P813" s="2"/>
      <c r="Q813" s="2"/>
      <c r="R813" s="2"/>
      <c r="S813" s="2"/>
    </row>
    <row r="814" spans="16:19" ht="15.75" customHeight="1" x14ac:dyDescent="0.25">
      <c r="P814" s="2"/>
      <c r="Q814" s="2"/>
      <c r="R814" s="2"/>
      <c r="S814" s="2"/>
    </row>
    <row r="815" spans="16:19" ht="15.75" customHeight="1" x14ac:dyDescent="0.25">
      <c r="P815" s="2"/>
      <c r="Q815" s="2"/>
      <c r="R815" s="2"/>
      <c r="S815" s="2"/>
    </row>
    <row r="816" spans="16:19" ht="15.75" customHeight="1" x14ac:dyDescent="0.25">
      <c r="P816" s="2"/>
      <c r="Q816" s="2"/>
      <c r="R816" s="2"/>
      <c r="S816" s="2"/>
    </row>
    <row r="817" spans="16:19" ht="15.75" customHeight="1" x14ac:dyDescent="0.25">
      <c r="P817" s="2"/>
      <c r="Q817" s="2"/>
      <c r="R817" s="2"/>
      <c r="S817" s="2"/>
    </row>
    <row r="818" spans="16:19" ht="15.75" customHeight="1" x14ac:dyDescent="0.25">
      <c r="P818" s="2"/>
      <c r="Q818" s="2"/>
      <c r="R818" s="2"/>
      <c r="S818" s="2"/>
    </row>
    <row r="819" spans="16:19" ht="15.75" customHeight="1" x14ac:dyDescent="0.25">
      <c r="P819" s="2"/>
      <c r="Q819" s="2"/>
      <c r="R819" s="2"/>
      <c r="S819" s="2"/>
    </row>
    <row r="820" spans="16:19" ht="15.75" customHeight="1" x14ac:dyDescent="0.25">
      <c r="P820" s="2"/>
      <c r="Q820" s="2"/>
      <c r="R820" s="2"/>
      <c r="S820" s="2"/>
    </row>
    <row r="821" spans="16:19" ht="15.75" customHeight="1" x14ac:dyDescent="0.25">
      <c r="P821" s="2"/>
      <c r="Q821" s="2"/>
      <c r="R821" s="2"/>
      <c r="S821" s="2"/>
    </row>
    <row r="822" spans="16:19" ht="15.75" customHeight="1" x14ac:dyDescent="0.25">
      <c r="P822" s="2"/>
      <c r="Q822" s="2"/>
      <c r="R822" s="2"/>
      <c r="S822" s="2"/>
    </row>
    <row r="823" spans="16:19" ht="15.75" customHeight="1" x14ac:dyDescent="0.25">
      <c r="P823" s="2"/>
      <c r="Q823" s="2"/>
      <c r="R823" s="2"/>
      <c r="S823" s="2"/>
    </row>
    <row r="824" spans="16:19" ht="15.75" customHeight="1" x14ac:dyDescent="0.25">
      <c r="P824" s="2"/>
      <c r="Q824" s="2"/>
      <c r="R824" s="2"/>
      <c r="S824" s="2"/>
    </row>
    <row r="825" spans="16:19" ht="15.75" customHeight="1" x14ac:dyDescent="0.25">
      <c r="P825" s="2"/>
      <c r="Q825" s="2"/>
      <c r="R825" s="2"/>
      <c r="S825" s="2"/>
    </row>
    <row r="826" spans="16:19" ht="15.75" customHeight="1" x14ac:dyDescent="0.25">
      <c r="P826" s="2"/>
      <c r="Q826" s="2"/>
      <c r="R826" s="2"/>
      <c r="S826" s="2"/>
    </row>
    <row r="827" spans="16:19" ht="15.75" customHeight="1" x14ac:dyDescent="0.25">
      <c r="P827" s="2"/>
      <c r="Q827" s="2"/>
      <c r="R827" s="2"/>
      <c r="S827" s="2"/>
    </row>
    <row r="828" spans="16:19" ht="15.75" customHeight="1" x14ac:dyDescent="0.25">
      <c r="P828" s="2"/>
      <c r="Q828" s="2"/>
      <c r="R828" s="2"/>
      <c r="S828" s="2"/>
    </row>
    <row r="829" spans="16:19" ht="15.75" customHeight="1" x14ac:dyDescent="0.25">
      <c r="P829" s="2"/>
      <c r="Q829" s="2"/>
      <c r="R829" s="2"/>
      <c r="S829" s="2"/>
    </row>
    <row r="830" spans="16:19" ht="15.75" customHeight="1" x14ac:dyDescent="0.25">
      <c r="P830" s="2"/>
      <c r="Q830" s="2"/>
      <c r="R830" s="2"/>
      <c r="S830" s="2"/>
    </row>
    <row r="831" spans="16:19" ht="15.75" customHeight="1" x14ac:dyDescent="0.25">
      <c r="P831" s="2"/>
      <c r="Q831" s="2"/>
      <c r="R831" s="2"/>
      <c r="S831" s="2"/>
    </row>
    <row r="832" spans="16:19" ht="15.75" customHeight="1" x14ac:dyDescent="0.25">
      <c r="P832" s="2"/>
      <c r="Q832" s="2"/>
      <c r="R832" s="2"/>
      <c r="S832" s="2"/>
    </row>
    <row r="833" spans="16:19" ht="15.75" customHeight="1" x14ac:dyDescent="0.25">
      <c r="P833" s="2"/>
      <c r="Q833" s="2"/>
      <c r="R833" s="2"/>
      <c r="S833" s="2"/>
    </row>
    <row r="834" spans="16:19" ht="15.75" customHeight="1" x14ac:dyDescent="0.25">
      <c r="P834" s="2"/>
      <c r="Q834" s="2"/>
      <c r="R834" s="2"/>
      <c r="S834" s="2"/>
    </row>
    <row r="835" spans="16:19" ht="15.75" customHeight="1" x14ac:dyDescent="0.25">
      <c r="P835" s="2"/>
      <c r="Q835" s="2"/>
      <c r="R835" s="2"/>
      <c r="S835" s="2"/>
    </row>
    <row r="836" spans="16:19" ht="15.75" customHeight="1" x14ac:dyDescent="0.25">
      <c r="P836" s="2"/>
      <c r="Q836" s="2"/>
      <c r="R836" s="2"/>
      <c r="S836" s="2"/>
    </row>
    <row r="837" spans="16:19" ht="15.75" customHeight="1" x14ac:dyDescent="0.25">
      <c r="P837" s="2"/>
      <c r="Q837" s="2"/>
      <c r="R837" s="2"/>
      <c r="S837" s="2"/>
    </row>
    <row r="838" spans="16:19" ht="15.75" customHeight="1" x14ac:dyDescent="0.25">
      <c r="P838" s="2"/>
      <c r="Q838" s="2"/>
      <c r="R838" s="2"/>
      <c r="S838" s="2"/>
    </row>
    <row r="839" spans="16:19" ht="15.75" customHeight="1" x14ac:dyDescent="0.25">
      <c r="P839" s="2"/>
      <c r="Q839" s="2"/>
      <c r="R839" s="2"/>
      <c r="S839" s="2"/>
    </row>
    <row r="840" spans="16:19" ht="15.75" customHeight="1" x14ac:dyDescent="0.25">
      <c r="P840" s="2"/>
      <c r="Q840" s="2"/>
      <c r="R840" s="2"/>
      <c r="S840" s="2"/>
    </row>
    <row r="841" spans="16:19" ht="15.75" customHeight="1" x14ac:dyDescent="0.25">
      <c r="P841" s="2"/>
      <c r="Q841" s="2"/>
      <c r="R841" s="2"/>
      <c r="S841" s="2"/>
    </row>
    <row r="842" spans="16:19" ht="15.75" customHeight="1" x14ac:dyDescent="0.25">
      <c r="P842" s="2"/>
      <c r="Q842" s="2"/>
      <c r="R842" s="2"/>
      <c r="S842" s="2"/>
    </row>
    <row r="843" spans="16:19" ht="15.75" customHeight="1" x14ac:dyDescent="0.25">
      <c r="P843" s="2"/>
      <c r="Q843" s="2"/>
      <c r="R843" s="2"/>
      <c r="S843" s="2"/>
    </row>
    <row r="844" spans="16:19" ht="15.75" customHeight="1" x14ac:dyDescent="0.25">
      <c r="P844" s="2"/>
      <c r="Q844" s="2"/>
      <c r="R844" s="2"/>
      <c r="S844" s="2"/>
    </row>
    <row r="845" spans="16:19" ht="15.75" customHeight="1" x14ac:dyDescent="0.25">
      <c r="P845" s="2"/>
      <c r="Q845" s="2"/>
      <c r="R845" s="2"/>
      <c r="S845" s="2"/>
    </row>
    <row r="846" spans="16:19" ht="15.75" customHeight="1" x14ac:dyDescent="0.25">
      <c r="P846" s="2"/>
      <c r="Q846" s="2"/>
      <c r="R846" s="2"/>
      <c r="S846" s="2"/>
    </row>
    <row r="847" spans="16:19" ht="15.75" customHeight="1" x14ac:dyDescent="0.25">
      <c r="P847" s="2"/>
      <c r="Q847" s="2"/>
      <c r="R847" s="2"/>
      <c r="S847" s="2"/>
    </row>
    <row r="848" spans="16:19" ht="15.75" customHeight="1" x14ac:dyDescent="0.25">
      <c r="P848" s="2"/>
      <c r="Q848" s="2"/>
      <c r="R848" s="2"/>
      <c r="S848" s="2"/>
    </row>
    <row r="849" spans="16:19" ht="15.75" customHeight="1" x14ac:dyDescent="0.25">
      <c r="P849" s="2"/>
      <c r="Q849" s="2"/>
      <c r="R849" s="2"/>
      <c r="S849" s="2"/>
    </row>
    <row r="850" spans="16:19" ht="15.75" customHeight="1" x14ac:dyDescent="0.25">
      <c r="P850" s="2"/>
      <c r="Q850" s="2"/>
      <c r="R850" s="2"/>
      <c r="S850" s="2"/>
    </row>
    <row r="851" spans="16:19" ht="15.75" customHeight="1" x14ac:dyDescent="0.25">
      <c r="P851" s="2"/>
      <c r="Q851" s="2"/>
      <c r="R851" s="2"/>
      <c r="S851" s="2"/>
    </row>
    <row r="852" spans="16:19" ht="15.75" customHeight="1" x14ac:dyDescent="0.25">
      <c r="P852" s="2"/>
      <c r="Q852" s="2"/>
      <c r="R852" s="2"/>
      <c r="S852" s="2"/>
    </row>
    <row r="853" spans="16:19" ht="15.75" customHeight="1" x14ac:dyDescent="0.25">
      <c r="P853" s="2"/>
      <c r="Q853" s="2"/>
      <c r="R853" s="2"/>
      <c r="S853" s="2"/>
    </row>
    <row r="854" spans="16:19" ht="15.75" customHeight="1" x14ac:dyDescent="0.25">
      <c r="P854" s="2"/>
      <c r="Q854" s="2"/>
      <c r="R854" s="2"/>
      <c r="S854" s="2"/>
    </row>
    <row r="855" spans="16:19" ht="15.75" customHeight="1" x14ac:dyDescent="0.25">
      <c r="P855" s="2"/>
      <c r="Q855" s="2"/>
      <c r="R855" s="2"/>
      <c r="S855" s="2"/>
    </row>
    <row r="856" spans="16:19" ht="15.75" customHeight="1" x14ac:dyDescent="0.25">
      <c r="P856" s="2"/>
      <c r="Q856" s="2"/>
      <c r="R856" s="2"/>
      <c r="S856" s="2"/>
    </row>
    <row r="857" spans="16:19" ht="15.75" customHeight="1" x14ac:dyDescent="0.25">
      <c r="P857" s="2"/>
      <c r="Q857" s="2"/>
      <c r="R857" s="2"/>
      <c r="S857" s="2"/>
    </row>
    <row r="858" spans="16:19" ht="15.75" customHeight="1" x14ac:dyDescent="0.25">
      <c r="P858" s="2"/>
      <c r="Q858" s="2"/>
      <c r="R858" s="2"/>
      <c r="S858" s="2"/>
    </row>
    <row r="859" spans="16:19" ht="15.75" customHeight="1" x14ac:dyDescent="0.25">
      <c r="P859" s="2"/>
      <c r="Q859" s="2"/>
      <c r="R859" s="2"/>
      <c r="S859" s="2"/>
    </row>
    <row r="860" spans="16:19" ht="15.75" customHeight="1" x14ac:dyDescent="0.25">
      <c r="P860" s="2"/>
      <c r="Q860" s="2"/>
      <c r="R860" s="2"/>
      <c r="S860" s="2"/>
    </row>
    <row r="861" spans="16:19" ht="15.75" customHeight="1" x14ac:dyDescent="0.25">
      <c r="P861" s="2"/>
      <c r="Q861" s="2"/>
      <c r="R861" s="2"/>
      <c r="S861" s="2"/>
    </row>
    <row r="862" spans="16:19" ht="15.75" customHeight="1" x14ac:dyDescent="0.25">
      <c r="P862" s="2"/>
      <c r="Q862" s="2"/>
      <c r="R862" s="2"/>
      <c r="S862" s="2"/>
    </row>
    <row r="863" spans="16:19" ht="15.75" customHeight="1" x14ac:dyDescent="0.25">
      <c r="P863" s="2"/>
      <c r="Q863" s="2"/>
      <c r="R863" s="2"/>
      <c r="S863" s="2"/>
    </row>
    <row r="864" spans="16:19" ht="15.75" customHeight="1" x14ac:dyDescent="0.25">
      <c r="P864" s="2"/>
      <c r="Q864" s="2"/>
      <c r="R864" s="2"/>
      <c r="S864" s="2"/>
    </row>
    <row r="865" spans="16:19" ht="15.75" customHeight="1" x14ac:dyDescent="0.25">
      <c r="P865" s="2"/>
      <c r="Q865" s="2"/>
      <c r="R865" s="2"/>
      <c r="S865" s="2"/>
    </row>
    <row r="866" spans="16:19" ht="15.75" customHeight="1" x14ac:dyDescent="0.25">
      <c r="P866" s="2"/>
      <c r="Q866" s="2"/>
      <c r="R866" s="2"/>
      <c r="S866" s="2"/>
    </row>
    <row r="867" spans="16:19" ht="15.75" customHeight="1" x14ac:dyDescent="0.25">
      <c r="P867" s="2"/>
      <c r="Q867" s="2"/>
      <c r="R867" s="2"/>
      <c r="S867" s="2"/>
    </row>
    <row r="868" spans="16:19" ht="15.75" customHeight="1" x14ac:dyDescent="0.25">
      <c r="P868" s="2"/>
      <c r="Q868" s="2"/>
      <c r="R868" s="2"/>
      <c r="S868" s="2"/>
    </row>
    <row r="869" spans="16:19" ht="15.75" customHeight="1" x14ac:dyDescent="0.25">
      <c r="P869" s="2"/>
      <c r="Q869" s="2"/>
      <c r="R869" s="2"/>
      <c r="S869" s="2"/>
    </row>
    <row r="870" spans="16:19" ht="15.75" customHeight="1" x14ac:dyDescent="0.25">
      <c r="P870" s="2"/>
      <c r="Q870" s="2"/>
      <c r="R870" s="2"/>
      <c r="S870" s="2"/>
    </row>
    <row r="871" spans="16:19" ht="15.75" customHeight="1" x14ac:dyDescent="0.25">
      <c r="P871" s="2"/>
      <c r="Q871" s="2"/>
      <c r="R871" s="2"/>
      <c r="S871" s="2"/>
    </row>
    <row r="872" spans="16:19" ht="15.75" customHeight="1" x14ac:dyDescent="0.25">
      <c r="P872" s="2"/>
      <c r="Q872" s="2"/>
      <c r="R872" s="2"/>
      <c r="S872" s="2"/>
    </row>
    <row r="873" spans="16:19" ht="15.75" customHeight="1" x14ac:dyDescent="0.25">
      <c r="P873" s="2"/>
      <c r="Q873" s="2"/>
      <c r="R873" s="2"/>
      <c r="S873" s="2"/>
    </row>
    <row r="874" spans="16:19" ht="15.75" customHeight="1" x14ac:dyDescent="0.25">
      <c r="P874" s="2"/>
      <c r="Q874" s="2"/>
      <c r="R874" s="2"/>
      <c r="S874" s="2"/>
    </row>
    <row r="875" spans="16:19" ht="15.75" customHeight="1" x14ac:dyDescent="0.25">
      <c r="P875" s="2"/>
      <c r="Q875" s="2"/>
      <c r="R875" s="2"/>
      <c r="S875" s="2"/>
    </row>
    <row r="876" spans="16:19" ht="15.75" customHeight="1" x14ac:dyDescent="0.25">
      <c r="P876" s="2"/>
      <c r="Q876" s="2"/>
      <c r="R876" s="2"/>
      <c r="S876" s="2"/>
    </row>
    <row r="877" spans="16:19" ht="15.75" customHeight="1" x14ac:dyDescent="0.25">
      <c r="P877" s="2"/>
      <c r="Q877" s="2"/>
      <c r="R877" s="2"/>
      <c r="S877" s="2"/>
    </row>
    <row r="878" spans="16:19" ht="15.75" customHeight="1" x14ac:dyDescent="0.25">
      <c r="P878" s="2"/>
      <c r="Q878" s="2"/>
      <c r="R878" s="2"/>
      <c r="S878" s="2"/>
    </row>
    <row r="879" spans="16:19" ht="15.75" customHeight="1" x14ac:dyDescent="0.25">
      <c r="P879" s="2"/>
      <c r="Q879" s="2"/>
      <c r="R879" s="2"/>
      <c r="S879" s="2"/>
    </row>
    <row r="880" spans="16:19" ht="15.75" customHeight="1" x14ac:dyDescent="0.25">
      <c r="P880" s="2"/>
      <c r="Q880" s="2"/>
      <c r="R880" s="2"/>
      <c r="S880" s="2"/>
    </row>
    <row r="881" spans="16:19" ht="15.75" customHeight="1" x14ac:dyDescent="0.25">
      <c r="P881" s="2"/>
      <c r="Q881" s="2"/>
      <c r="R881" s="2"/>
      <c r="S881" s="2"/>
    </row>
    <row r="882" spans="16:19" ht="15.75" customHeight="1" x14ac:dyDescent="0.25">
      <c r="P882" s="2"/>
      <c r="Q882" s="2"/>
      <c r="R882" s="2"/>
      <c r="S882" s="2"/>
    </row>
    <row r="883" spans="16:19" ht="15.75" customHeight="1" x14ac:dyDescent="0.25">
      <c r="P883" s="2"/>
      <c r="Q883" s="2"/>
      <c r="R883" s="2"/>
      <c r="S883" s="2"/>
    </row>
    <row r="884" spans="16:19" ht="15.75" customHeight="1" x14ac:dyDescent="0.25">
      <c r="P884" s="2"/>
      <c r="Q884" s="2"/>
      <c r="R884" s="2"/>
      <c r="S884" s="2"/>
    </row>
    <row r="885" spans="16:19" ht="15.75" customHeight="1" x14ac:dyDescent="0.25">
      <c r="P885" s="2"/>
      <c r="Q885" s="2"/>
      <c r="R885" s="2"/>
      <c r="S885" s="2"/>
    </row>
    <row r="886" spans="16:19" ht="15.75" customHeight="1" x14ac:dyDescent="0.25">
      <c r="P886" s="2"/>
      <c r="Q886" s="2"/>
      <c r="R886" s="2"/>
      <c r="S886" s="2"/>
    </row>
    <row r="887" spans="16:19" ht="15.75" customHeight="1" x14ac:dyDescent="0.25">
      <c r="P887" s="2"/>
      <c r="Q887" s="2"/>
      <c r="R887" s="2"/>
      <c r="S887" s="2"/>
    </row>
    <row r="888" spans="16:19" ht="15.75" customHeight="1" x14ac:dyDescent="0.25">
      <c r="P888" s="2"/>
      <c r="Q888" s="2"/>
      <c r="R888" s="2"/>
      <c r="S888" s="2"/>
    </row>
    <row r="889" spans="16:19" ht="15.75" customHeight="1" x14ac:dyDescent="0.25">
      <c r="P889" s="2"/>
      <c r="Q889" s="2"/>
      <c r="R889" s="2"/>
      <c r="S889" s="2"/>
    </row>
    <row r="890" spans="16:19" ht="15.75" customHeight="1" x14ac:dyDescent="0.25">
      <c r="P890" s="2"/>
      <c r="Q890" s="2"/>
      <c r="R890" s="2"/>
      <c r="S890" s="2"/>
    </row>
    <row r="891" spans="16:19" ht="15.75" customHeight="1" x14ac:dyDescent="0.25">
      <c r="P891" s="2"/>
      <c r="Q891" s="2"/>
      <c r="R891" s="2"/>
      <c r="S891" s="2"/>
    </row>
    <row r="892" spans="16:19" ht="15.75" customHeight="1" x14ac:dyDescent="0.25">
      <c r="P892" s="2"/>
      <c r="Q892" s="2"/>
      <c r="R892" s="2"/>
      <c r="S892" s="2"/>
    </row>
    <row r="893" spans="16:19" ht="15.75" customHeight="1" x14ac:dyDescent="0.25">
      <c r="P893" s="2"/>
      <c r="Q893" s="2"/>
      <c r="R893" s="2"/>
      <c r="S893" s="2"/>
    </row>
    <row r="894" spans="16:19" ht="15.75" customHeight="1" x14ac:dyDescent="0.25">
      <c r="P894" s="2"/>
      <c r="Q894" s="2"/>
      <c r="R894" s="2"/>
      <c r="S894" s="2"/>
    </row>
    <row r="895" spans="16:19" ht="15.75" customHeight="1" x14ac:dyDescent="0.25">
      <c r="P895" s="2"/>
      <c r="Q895" s="2"/>
      <c r="R895" s="2"/>
      <c r="S895" s="2"/>
    </row>
    <row r="896" spans="16:19" ht="15.75" customHeight="1" x14ac:dyDescent="0.25">
      <c r="P896" s="2"/>
      <c r="Q896" s="2"/>
      <c r="R896" s="2"/>
      <c r="S896" s="2"/>
    </row>
    <row r="897" spans="16:19" ht="15.75" customHeight="1" x14ac:dyDescent="0.25">
      <c r="P897" s="2"/>
      <c r="Q897" s="2"/>
      <c r="R897" s="2"/>
      <c r="S897" s="2"/>
    </row>
    <row r="898" spans="16:19" ht="15.75" customHeight="1" x14ac:dyDescent="0.25">
      <c r="P898" s="2"/>
      <c r="Q898" s="2"/>
      <c r="R898" s="2"/>
      <c r="S898" s="2"/>
    </row>
    <row r="899" spans="16:19" ht="15.75" customHeight="1" x14ac:dyDescent="0.25">
      <c r="P899" s="2"/>
      <c r="Q899" s="2"/>
      <c r="R899" s="2"/>
      <c r="S899" s="2"/>
    </row>
    <row r="900" spans="16:19" ht="15.75" customHeight="1" x14ac:dyDescent="0.25">
      <c r="P900" s="2"/>
      <c r="Q900" s="2"/>
      <c r="R900" s="2"/>
      <c r="S900" s="2"/>
    </row>
    <row r="901" spans="16:19" ht="15.75" customHeight="1" x14ac:dyDescent="0.25">
      <c r="P901" s="2"/>
      <c r="Q901" s="2"/>
      <c r="R901" s="2"/>
      <c r="S901" s="2"/>
    </row>
    <row r="902" spans="16:19" ht="15.75" customHeight="1" x14ac:dyDescent="0.25">
      <c r="P902" s="2"/>
      <c r="Q902" s="2"/>
      <c r="R902" s="2"/>
      <c r="S902" s="2"/>
    </row>
    <row r="903" spans="16:19" ht="15.75" customHeight="1" x14ac:dyDescent="0.25">
      <c r="P903" s="2"/>
      <c r="Q903" s="2"/>
      <c r="R903" s="2"/>
      <c r="S903" s="2"/>
    </row>
    <row r="904" spans="16:19" ht="15.75" customHeight="1" x14ac:dyDescent="0.25">
      <c r="P904" s="2"/>
      <c r="Q904" s="2"/>
      <c r="R904" s="2"/>
      <c r="S904" s="2"/>
    </row>
    <row r="905" spans="16:19" ht="15.75" customHeight="1" x14ac:dyDescent="0.25">
      <c r="P905" s="2"/>
      <c r="Q905" s="2"/>
      <c r="R905" s="2"/>
      <c r="S905" s="2"/>
    </row>
    <row r="906" spans="16:19" ht="15.75" customHeight="1" x14ac:dyDescent="0.25">
      <c r="P906" s="2"/>
      <c r="Q906" s="2"/>
      <c r="R906" s="2"/>
      <c r="S906" s="2"/>
    </row>
    <row r="907" spans="16:19" ht="15.75" customHeight="1" x14ac:dyDescent="0.25">
      <c r="P907" s="2"/>
      <c r="Q907" s="2"/>
      <c r="R907" s="2"/>
      <c r="S907" s="2"/>
    </row>
    <row r="908" spans="16:19" ht="15.75" customHeight="1" x14ac:dyDescent="0.25">
      <c r="P908" s="2"/>
      <c r="Q908" s="2"/>
      <c r="R908" s="2"/>
      <c r="S908" s="2"/>
    </row>
    <row r="909" spans="16:19" ht="15.75" customHeight="1" x14ac:dyDescent="0.25">
      <c r="P909" s="2"/>
      <c r="Q909" s="2"/>
      <c r="R909" s="2"/>
      <c r="S909" s="2"/>
    </row>
    <row r="910" spans="16:19" ht="15.75" customHeight="1" x14ac:dyDescent="0.25">
      <c r="P910" s="2"/>
      <c r="Q910" s="2"/>
      <c r="R910" s="2"/>
      <c r="S910" s="2"/>
    </row>
    <row r="911" spans="16:19" ht="15.75" customHeight="1" x14ac:dyDescent="0.25">
      <c r="P911" s="2"/>
      <c r="Q911" s="2"/>
      <c r="R911" s="2"/>
      <c r="S911" s="2"/>
    </row>
    <row r="912" spans="16:19" ht="15.75" customHeight="1" x14ac:dyDescent="0.25">
      <c r="P912" s="2"/>
      <c r="Q912" s="2"/>
      <c r="R912" s="2"/>
      <c r="S912" s="2"/>
    </row>
    <row r="913" spans="16:19" ht="15.75" customHeight="1" x14ac:dyDescent="0.25">
      <c r="P913" s="2"/>
      <c r="Q913" s="2"/>
      <c r="R913" s="2"/>
      <c r="S913" s="2"/>
    </row>
    <row r="914" spans="16:19" ht="15.75" customHeight="1" x14ac:dyDescent="0.25">
      <c r="P914" s="2"/>
      <c r="Q914" s="2"/>
      <c r="R914" s="2"/>
      <c r="S914" s="2"/>
    </row>
    <row r="915" spans="16:19" ht="15.75" customHeight="1" x14ac:dyDescent="0.25">
      <c r="P915" s="2"/>
      <c r="Q915" s="2"/>
      <c r="R915" s="2"/>
      <c r="S915" s="2"/>
    </row>
    <row r="916" spans="16:19" ht="15.75" customHeight="1" x14ac:dyDescent="0.25">
      <c r="P916" s="2"/>
      <c r="Q916" s="2"/>
      <c r="R916" s="2"/>
      <c r="S916" s="2"/>
    </row>
    <row r="917" spans="16:19" ht="15.75" customHeight="1" x14ac:dyDescent="0.25">
      <c r="P917" s="2"/>
      <c r="Q917" s="2"/>
      <c r="R917" s="2"/>
      <c r="S917" s="2"/>
    </row>
    <row r="918" spans="16:19" ht="15.75" customHeight="1" x14ac:dyDescent="0.25">
      <c r="P918" s="2"/>
      <c r="Q918" s="2"/>
      <c r="R918" s="2"/>
      <c r="S918" s="2"/>
    </row>
    <row r="919" spans="16:19" ht="15.75" customHeight="1" x14ac:dyDescent="0.25">
      <c r="P919" s="2"/>
      <c r="Q919" s="2"/>
      <c r="R919" s="2"/>
      <c r="S919" s="2"/>
    </row>
    <row r="920" spans="16:19" ht="15.75" customHeight="1" x14ac:dyDescent="0.25">
      <c r="P920" s="2"/>
      <c r="Q920" s="2"/>
      <c r="R920" s="2"/>
      <c r="S920" s="2"/>
    </row>
    <row r="921" spans="16:19" ht="15.75" customHeight="1" x14ac:dyDescent="0.25">
      <c r="P921" s="2"/>
      <c r="Q921" s="2"/>
      <c r="R921" s="2"/>
      <c r="S921" s="2"/>
    </row>
    <row r="922" spans="16:19" ht="15.75" customHeight="1" x14ac:dyDescent="0.25">
      <c r="P922" s="2"/>
      <c r="Q922" s="2"/>
      <c r="R922" s="2"/>
      <c r="S922" s="2"/>
    </row>
    <row r="923" spans="16:19" ht="15.75" customHeight="1" x14ac:dyDescent="0.25">
      <c r="P923" s="2"/>
      <c r="Q923" s="2"/>
      <c r="R923" s="2"/>
      <c r="S923" s="2"/>
    </row>
    <row r="924" spans="16:19" ht="15.75" customHeight="1" x14ac:dyDescent="0.25">
      <c r="P924" s="2"/>
      <c r="Q924" s="2"/>
      <c r="R924" s="2"/>
      <c r="S924" s="2"/>
    </row>
    <row r="925" spans="16:19" ht="15.75" customHeight="1" x14ac:dyDescent="0.25">
      <c r="P925" s="2"/>
      <c r="Q925" s="2"/>
      <c r="R925" s="2"/>
      <c r="S925" s="2"/>
    </row>
    <row r="926" spans="16:19" ht="15.75" customHeight="1" x14ac:dyDescent="0.25">
      <c r="P926" s="2"/>
      <c r="Q926" s="2"/>
      <c r="R926" s="2"/>
      <c r="S926" s="2"/>
    </row>
    <row r="927" spans="16:19" ht="15.75" customHeight="1" x14ac:dyDescent="0.25">
      <c r="P927" s="2"/>
      <c r="Q927" s="2"/>
      <c r="R927" s="2"/>
      <c r="S927" s="2"/>
    </row>
    <row r="928" spans="16:19" ht="15.75" customHeight="1" x14ac:dyDescent="0.25">
      <c r="P928" s="2"/>
      <c r="Q928" s="2"/>
      <c r="R928" s="2"/>
      <c r="S928" s="2"/>
    </row>
    <row r="929" spans="16:19" ht="15.75" customHeight="1" x14ac:dyDescent="0.25">
      <c r="P929" s="2"/>
      <c r="Q929" s="2"/>
      <c r="R929" s="2"/>
      <c r="S929" s="2"/>
    </row>
    <row r="930" spans="16:19" ht="15.75" customHeight="1" x14ac:dyDescent="0.25">
      <c r="P930" s="2"/>
      <c r="Q930" s="2"/>
      <c r="R930" s="2"/>
      <c r="S930" s="2"/>
    </row>
    <row r="931" spans="16:19" ht="15.75" customHeight="1" x14ac:dyDescent="0.25">
      <c r="P931" s="2"/>
      <c r="Q931" s="2"/>
      <c r="R931" s="2"/>
      <c r="S931" s="2"/>
    </row>
    <row r="932" spans="16:19" ht="15.75" customHeight="1" x14ac:dyDescent="0.25">
      <c r="P932" s="2"/>
      <c r="Q932" s="2"/>
      <c r="R932" s="2"/>
      <c r="S932" s="2"/>
    </row>
    <row r="933" spans="16:19" ht="15.75" customHeight="1" x14ac:dyDescent="0.25">
      <c r="P933" s="2"/>
      <c r="Q933" s="2"/>
      <c r="R933" s="2"/>
      <c r="S933" s="2"/>
    </row>
    <row r="934" spans="16:19" ht="15.75" customHeight="1" x14ac:dyDescent="0.25">
      <c r="P934" s="2"/>
      <c r="Q934" s="2"/>
      <c r="R934" s="2"/>
      <c r="S934" s="2"/>
    </row>
    <row r="935" spans="16:19" ht="15.75" customHeight="1" x14ac:dyDescent="0.25">
      <c r="P935" s="2"/>
      <c r="Q935" s="2"/>
      <c r="R935" s="2"/>
      <c r="S935" s="2"/>
    </row>
    <row r="936" spans="16:19" ht="15.75" customHeight="1" x14ac:dyDescent="0.25">
      <c r="P936" s="2"/>
      <c r="Q936" s="2"/>
      <c r="R936" s="2"/>
      <c r="S936" s="2"/>
    </row>
    <row r="937" spans="16:19" ht="15.75" customHeight="1" x14ac:dyDescent="0.25">
      <c r="P937" s="2"/>
      <c r="Q937" s="2"/>
      <c r="R937" s="2"/>
      <c r="S937" s="2"/>
    </row>
    <row r="938" spans="16:19" ht="15.75" customHeight="1" x14ac:dyDescent="0.25">
      <c r="P938" s="2"/>
      <c r="Q938" s="2"/>
      <c r="R938" s="2"/>
      <c r="S938" s="2"/>
    </row>
    <row r="939" spans="16:19" ht="15.75" customHeight="1" x14ac:dyDescent="0.25">
      <c r="P939" s="2"/>
      <c r="Q939" s="2"/>
      <c r="R939" s="2"/>
      <c r="S939" s="2"/>
    </row>
    <row r="940" spans="16:19" ht="15.75" customHeight="1" x14ac:dyDescent="0.25">
      <c r="P940" s="2"/>
      <c r="Q940" s="2"/>
      <c r="R940" s="2"/>
      <c r="S940" s="2"/>
    </row>
    <row r="941" spans="16:19" ht="15.75" customHeight="1" x14ac:dyDescent="0.25">
      <c r="P941" s="2"/>
      <c r="Q941" s="2"/>
      <c r="R941" s="2"/>
      <c r="S941" s="2"/>
    </row>
    <row r="942" spans="16:19" ht="15.75" customHeight="1" x14ac:dyDescent="0.25">
      <c r="P942" s="2"/>
      <c r="Q942" s="2"/>
      <c r="R942" s="2"/>
      <c r="S942" s="2"/>
    </row>
    <row r="943" spans="16:19" ht="15.75" customHeight="1" x14ac:dyDescent="0.25">
      <c r="P943" s="2"/>
      <c r="Q943" s="2"/>
      <c r="R943" s="2"/>
      <c r="S943" s="2"/>
    </row>
    <row r="944" spans="16:19" ht="15.75" customHeight="1" x14ac:dyDescent="0.25">
      <c r="P944" s="2"/>
      <c r="Q944" s="2"/>
      <c r="R944" s="2"/>
      <c r="S944" s="2"/>
    </row>
    <row r="945" spans="16:19" ht="15.75" customHeight="1" x14ac:dyDescent="0.25">
      <c r="P945" s="2"/>
      <c r="Q945" s="2"/>
      <c r="R945" s="2"/>
      <c r="S945" s="2"/>
    </row>
    <row r="946" spans="16:19" ht="15.75" customHeight="1" x14ac:dyDescent="0.25">
      <c r="P946" s="2"/>
      <c r="Q946" s="2"/>
      <c r="R946" s="2"/>
      <c r="S946" s="2"/>
    </row>
    <row r="947" spans="16:19" ht="15.75" customHeight="1" x14ac:dyDescent="0.25">
      <c r="P947" s="2"/>
      <c r="Q947" s="2"/>
      <c r="R947" s="2"/>
      <c r="S947" s="2"/>
    </row>
    <row r="948" spans="16:19" ht="15.75" customHeight="1" x14ac:dyDescent="0.25">
      <c r="P948" s="2"/>
      <c r="Q948" s="2"/>
      <c r="R948" s="2"/>
      <c r="S948" s="2"/>
    </row>
    <row r="949" spans="16:19" ht="15.75" customHeight="1" x14ac:dyDescent="0.25">
      <c r="P949" s="2"/>
      <c r="Q949" s="2"/>
      <c r="R949" s="2"/>
      <c r="S949" s="2"/>
    </row>
    <row r="950" spans="16:19" ht="15.75" customHeight="1" x14ac:dyDescent="0.25">
      <c r="P950" s="2"/>
      <c r="Q950" s="2"/>
      <c r="R950" s="2"/>
      <c r="S950" s="2"/>
    </row>
    <row r="951" spans="16:19" ht="15.75" customHeight="1" x14ac:dyDescent="0.25">
      <c r="P951" s="2"/>
      <c r="Q951" s="2"/>
      <c r="R951" s="2"/>
      <c r="S951" s="2"/>
    </row>
    <row r="952" spans="16:19" ht="15.75" customHeight="1" x14ac:dyDescent="0.25">
      <c r="P952" s="2"/>
      <c r="Q952" s="2"/>
      <c r="R952" s="2"/>
      <c r="S952" s="2"/>
    </row>
    <row r="953" spans="16:19" ht="15.75" customHeight="1" x14ac:dyDescent="0.25">
      <c r="P953" s="2"/>
      <c r="Q953" s="2"/>
      <c r="R953" s="2"/>
      <c r="S953" s="2"/>
    </row>
    <row r="954" spans="16:19" ht="15.75" customHeight="1" x14ac:dyDescent="0.25">
      <c r="P954" s="2"/>
      <c r="Q954" s="2"/>
      <c r="R954" s="2"/>
      <c r="S954" s="2"/>
    </row>
    <row r="955" spans="16:19" ht="15.75" customHeight="1" x14ac:dyDescent="0.25">
      <c r="P955" s="2"/>
      <c r="Q955" s="2"/>
      <c r="R955" s="2"/>
      <c r="S955" s="2"/>
    </row>
    <row r="956" spans="16:19" ht="15.75" customHeight="1" x14ac:dyDescent="0.25">
      <c r="P956" s="2"/>
      <c r="Q956" s="2"/>
      <c r="R956" s="2"/>
      <c r="S956" s="2"/>
    </row>
    <row r="957" spans="16:19" ht="15.75" customHeight="1" x14ac:dyDescent="0.25">
      <c r="P957" s="2"/>
      <c r="Q957" s="2"/>
      <c r="R957" s="2"/>
      <c r="S957" s="2"/>
    </row>
    <row r="958" spans="16:19" ht="15.75" customHeight="1" x14ac:dyDescent="0.25">
      <c r="P958" s="2"/>
      <c r="Q958" s="2"/>
      <c r="R958" s="2"/>
      <c r="S958" s="2"/>
    </row>
    <row r="959" spans="16:19" ht="15.75" customHeight="1" x14ac:dyDescent="0.25">
      <c r="P959" s="2"/>
      <c r="Q959" s="2"/>
      <c r="R959" s="2"/>
      <c r="S959" s="2"/>
    </row>
    <row r="960" spans="16:19" ht="15.75" customHeight="1" x14ac:dyDescent="0.25">
      <c r="P960" s="2"/>
      <c r="Q960" s="2"/>
      <c r="R960" s="2"/>
      <c r="S960" s="2"/>
    </row>
    <row r="961" spans="16:19" ht="15.75" customHeight="1" x14ac:dyDescent="0.25">
      <c r="P961" s="2"/>
      <c r="Q961" s="2"/>
      <c r="R961" s="2"/>
      <c r="S961" s="2"/>
    </row>
    <row r="962" spans="16:19" ht="15.75" customHeight="1" x14ac:dyDescent="0.25">
      <c r="P962" s="2"/>
      <c r="Q962" s="2"/>
      <c r="R962" s="2"/>
      <c r="S962" s="2"/>
    </row>
    <row r="963" spans="16:19" ht="15.75" customHeight="1" x14ac:dyDescent="0.25">
      <c r="P963" s="2"/>
      <c r="Q963" s="2"/>
      <c r="R963" s="2"/>
      <c r="S963" s="2"/>
    </row>
    <row r="964" spans="16:19" ht="15.75" customHeight="1" x14ac:dyDescent="0.25">
      <c r="P964" s="2"/>
      <c r="Q964" s="2"/>
      <c r="R964" s="2"/>
      <c r="S964" s="2"/>
    </row>
    <row r="965" spans="16:19" ht="15.75" customHeight="1" x14ac:dyDescent="0.25">
      <c r="P965" s="2"/>
      <c r="Q965" s="2"/>
      <c r="R965" s="2"/>
      <c r="S965" s="2"/>
    </row>
    <row r="966" spans="16:19" ht="15.75" customHeight="1" x14ac:dyDescent="0.25">
      <c r="P966" s="2"/>
      <c r="Q966" s="2"/>
      <c r="R966" s="2"/>
      <c r="S966" s="2"/>
    </row>
    <row r="967" spans="16:19" ht="15.75" customHeight="1" x14ac:dyDescent="0.25">
      <c r="P967" s="2"/>
      <c r="Q967" s="2"/>
      <c r="R967" s="2"/>
      <c r="S967" s="2"/>
    </row>
    <row r="968" spans="16:19" ht="15.75" customHeight="1" x14ac:dyDescent="0.25">
      <c r="P968" s="2"/>
      <c r="Q968" s="2"/>
      <c r="R968" s="2"/>
      <c r="S968" s="2"/>
    </row>
    <row r="969" spans="16:19" ht="15.75" customHeight="1" x14ac:dyDescent="0.25">
      <c r="P969" s="2"/>
      <c r="Q969" s="2"/>
      <c r="R969" s="2"/>
      <c r="S969" s="2"/>
    </row>
    <row r="970" spans="16:19" ht="15.75" customHeight="1" x14ac:dyDescent="0.25">
      <c r="P970" s="2"/>
      <c r="Q970" s="2"/>
      <c r="R970" s="2"/>
      <c r="S970" s="2"/>
    </row>
    <row r="971" spans="16:19" ht="15.75" customHeight="1" x14ac:dyDescent="0.25">
      <c r="P971" s="2"/>
      <c r="Q971" s="2"/>
      <c r="R971" s="2"/>
      <c r="S971" s="2"/>
    </row>
    <row r="972" spans="16:19" ht="15.75" customHeight="1" x14ac:dyDescent="0.25">
      <c r="P972" s="2"/>
      <c r="Q972" s="2"/>
      <c r="R972" s="2"/>
      <c r="S972" s="2"/>
    </row>
    <row r="973" spans="16:19" ht="15.75" customHeight="1" x14ac:dyDescent="0.25">
      <c r="P973" s="2"/>
      <c r="Q973" s="2"/>
      <c r="R973" s="2"/>
      <c r="S973" s="2"/>
    </row>
    <row r="974" spans="16:19" ht="15.75" customHeight="1" x14ac:dyDescent="0.25">
      <c r="P974" s="2"/>
      <c r="Q974" s="2"/>
      <c r="R974" s="2"/>
      <c r="S974" s="2"/>
    </row>
    <row r="975" spans="16:19" ht="15.75" customHeight="1" x14ac:dyDescent="0.25">
      <c r="P975" s="2"/>
      <c r="Q975" s="2"/>
      <c r="R975" s="2"/>
      <c r="S975" s="2"/>
    </row>
    <row r="976" spans="16:19" ht="15.75" customHeight="1" x14ac:dyDescent="0.25">
      <c r="P976" s="2"/>
      <c r="Q976" s="2"/>
      <c r="R976" s="2"/>
      <c r="S976" s="2"/>
    </row>
    <row r="977" spans="16:19" ht="15.75" customHeight="1" x14ac:dyDescent="0.25">
      <c r="P977" s="2"/>
      <c r="Q977" s="2"/>
      <c r="R977" s="2"/>
      <c r="S977" s="2"/>
    </row>
    <row r="978" spans="16:19" ht="15.75" customHeight="1" x14ac:dyDescent="0.25">
      <c r="P978" s="2"/>
      <c r="Q978" s="2"/>
      <c r="R978" s="2"/>
      <c r="S978" s="2"/>
    </row>
    <row r="979" spans="16:19" ht="15.75" customHeight="1" x14ac:dyDescent="0.25">
      <c r="P979" s="2"/>
      <c r="Q979" s="2"/>
      <c r="R979" s="2"/>
      <c r="S979" s="2"/>
    </row>
    <row r="980" spans="16:19" ht="15.75" customHeight="1" x14ac:dyDescent="0.25">
      <c r="P980" s="2"/>
      <c r="Q980" s="2"/>
      <c r="R980" s="2"/>
      <c r="S980" s="2"/>
    </row>
    <row r="981" spans="16:19" ht="15.75" customHeight="1" x14ac:dyDescent="0.25">
      <c r="P981" s="2"/>
      <c r="Q981" s="2"/>
      <c r="R981" s="2"/>
      <c r="S981" s="2"/>
    </row>
    <row r="982" spans="16:19" ht="15.75" customHeight="1" x14ac:dyDescent="0.25">
      <c r="P982" s="2"/>
      <c r="Q982" s="2"/>
      <c r="R982" s="2"/>
      <c r="S982" s="2"/>
    </row>
    <row r="983" spans="16:19" ht="15.75" customHeight="1" x14ac:dyDescent="0.25">
      <c r="P983" s="2"/>
      <c r="Q983" s="2"/>
      <c r="R983" s="2"/>
      <c r="S983" s="2"/>
    </row>
    <row r="984" spans="16:19" ht="15.75" customHeight="1" x14ac:dyDescent="0.25">
      <c r="P984" s="2"/>
      <c r="Q984" s="2"/>
      <c r="R984" s="2"/>
      <c r="S984" s="2"/>
    </row>
    <row r="985" spans="16:19" ht="15.75" customHeight="1" x14ac:dyDescent="0.25">
      <c r="P985" s="2"/>
      <c r="Q985" s="2"/>
      <c r="R985" s="2"/>
      <c r="S985" s="2"/>
    </row>
    <row r="986" spans="16:19" ht="15.75" customHeight="1" x14ac:dyDescent="0.25">
      <c r="P986" s="2"/>
      <c r="Q986" s="2"/>
      <c r="R986" s="2"/>
      <c r="S986" s="2"/>
    </row>
    <row r="987" spans="16:19" ht="15.75" customHeight="1" x14ac:dyDescent="0.25">
      <c r="P987" s="2"/>
      <c r="Q987" s="2"/>
      <c r="R987" s="2"/>
      <c r="S987" s="2"/>
    </row>
    <row r="988" spans="16:19" ht="15.75" customHeight="1" x14ac:dyDescent="0.25">
      <c r="P988" s="2"/>
      <c r="Q988" s="2"/>
      <c r="R988" s="2"/>
      <c r="S988" s="2"/>
    </row>
    <row r="989" spans="16:19" ht="15.75" customHeight="1" x14ac:dyDescent="0.25">
      <c r="P989" s="2"/>
      <c r="Q989" s="2"/>
      <c r="R989" s="2"/>
      <c r="S989" s="2"/>
    </row>
    <row r="990" spans="16:19" ht="15.75" customHeight="1" x14ac:dyDescent="0.25">
      <c r="P990" s="2"/>
      <c r="Q990" s="2"/>
      <c r="R990" s="2"/>
      <c r="S990" s="2"/>
    </row>
    <row r="991" spans="16:19" ht="15.75" customHeight="1" x14ac:dyDescent="0.25">
      <c r="P991" s="2"/>
      <c r="Q991" s="2"/>
      <c r="R991" s="2"/>
      <c r="S991" s="2"/>
    </row>
    <row r="992" spans="16:19" ht="15.75" customHeight="1" x14ac:dyDescent="0.25">
      <c r="P992" s="2"/>
      <c r="Q992" s="2"/>
      <c r="R992" s="2"/>
      <c r="S992" s="2"/>
    </row>
    <row r="993" spans="16:19" ht="15.75" customHeight="1" x14ac:dyDescent="0.25">
      <c r="P993" s="2"/>
      <c r="Q993" s="2"/>
      <c r="R993" s="2"/>
      <c r="S993" s="2"/>
    </row>
    <row r="994" spans="16:19" ht="15.75" customHeight="1" x14ac:dyDescent="0.25">
      <c r="P994" s="2"/>
      <c r="Q994" s="2"/>
      <c r="R994" s="2"/>
      <c r="S994" s="2"/>
    </row>
    <row r="995" spans="16:19" ht="15.75" customHeight="1" x14ac:dyDescent="0.25">
      <c r="P995" s="2"/>
      <c r="Q995" s="2"/>
      <c r="R995" s="2"/>
      <c r="S995" s="2"/>
    </row>
    <row r="996" spans="16:19" ht="15.75" customHeight="1" x14ac:dyDescent="0.25">
      <c r="P996" s="2"/>
      <c r="Q996" s="2"/>
      <c r="R996" s="2"/>
      <c r="S996" s="2"/>
    </row>
    <row r="997" spans="16:19" ht="15.75" customHeight="1" x14ac:dyDescent="0.25">
      <c r="P997" s="2"/>
      <c r="Q997" s="2"/>
      <c r="R997" s="2"/>
      <c r="S997" s="2"/>
    </row>
    <row r="998" spans="16:19" ht="15.75" customHeight="1" x14ac:dyDescent="0.25">
      <c r="P998" s="2"/>
      <c r="Q998" s="2"/>
      <c r="R998" s="2"/>
      <c r="S998" s="2"/>
    </row>
    <row r="999" spans="16:19" ht="15.75" customHeight="1" x14ac:dyDescent="0.25">
      <c r="P999" s="2"/>
      <c r="Q999" s="2"/>
      <c r="R999" s="2"/>
      <c r="S999" s="2"/>
    </row>
    <row r="1000" spans="16:19" ht="15.75" customHeight="1" x14ac:dyDescent="0.25">
      <c r="P1000" s="2"/>
      <c r="Q1000" s="2"/>
      <c r="R1000" s="2"/>
      <c r="S1000" s="2"/>
    </row>
  </sheetData>
  <mergeCells count="1">
    <mergeCell ref="R37:S37"/>
  </mergeCell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46FB-7EA5-4FCD-A9BC-1B37F945CFBF}">
  <dimension ref="A1:V65"/>
  <sheetViews>
    <sheetView topLeftCell="A46" workbookViewId="0">
      <selection activeCell="Q64" sqref="Q64"/>
    </sheetView>
  </sheetViews>
  <sheetFormatPr baseColWidth="10" defaultRowHeight="15" x14ac:dyDescent="0.25"/>
  <cols>
    <col min="1" max="1" width="20" bestFit="1" customWidth="1"/>
    <col min="2" max="2" width="48.42578125" customWidth="1"/>
    <col min="3" max="12" width="0" hidden="1" customWidth="1"/>
    <col min="15" max="15" width="15.5703125" style="68" bestFit="1" customWidth="1"/>
    <col min="16" max="16" width="32.7109375" style="68" customWidth="1"/>
    <col min="17" max="17" width="16.7109375" style="68" bestFit="1" customWidth="1"/>
    <col min="18" max="18" width="15.5703125" style="68" bestFit="1" customWidth="1"/>
    <col min="19" max="19" width="14.7109375" bestFit="1" customWidth="1"/>
  </cols>
  <sheetData>
    <row r="1" spans="1:19" x14ac:dyDescent="0.25">
      <c r="A1" s="135" t="s">
        <v>0</v>
      </c>
      <c r="B1" s="135" t="s">
        <v>3</v>
      </c>
      <c r="C1" s="135" t="s">
        <v>4</v>
      </c>
      <c r="D1" s="135" t="s">
        <v>124</v>
      </c>
      <c r="E1" s="135" t="s">
        <v>9</v>
      </c>
      <c r="F1" s="135" t="s">
        <v>7</v>
      </c>
      <c r="G1" s="135" t="s">
        <v>8</v>
      </c>
      <c r="H1" s="135" t="s">
        <v>19</v>
      </c>
      <c r="I1" s="135" t="s">
        <v>11</v>
      </c>
      <c r="J1" s="135" t="s">
        <v>6</v>
      </c>
      <c r="K1" s="135" t="s">
        <v>10</v>
      </c>
      <c r="L1" s="135" t="s">
        <v>14</v>
      </c>
      <c r="M1" s="135" t="s">
        <v>12</v>
      </c>
      <c r="N1" s="135" t="s">
        <v>13</v>
      </c>
      <c r="O1" s="119" t="s">
        <v>15</v>
      </c>
      <c r="P1" s="119" t="s">
        <v>16</v>
      </c>
      <c r="Q1" s="119" t="s">
        <v>17</v>
      </c>
      <c r="R1" s="119" t="s">
        <v>18</v>
      </c>
      <c r="S1" s="142" t="s">
        <v>1305</v>
      </c>
    </row>
    <row r="2" spans="1:19" x14ac:dyDescent="0.25">
      <c r="A2" s="133" t="s">
        <v>1203</v>
      </c>
      <c r="B2" s="133" t="s">
        <v>1204</v>
      </c>
      <c r="C2" s="133" t="s">
        <v>22</v>
      </c>
      <c r="D2" s="133">
        <v>3202724149</v>
      </c>
      <c r="E2" s="133" t="s">
        <v>54</v>
      </c>
      <c r="F2" s="133" t="s">
        <v>24</v>
      </c>
      <c r="G2" s="133" t="s">
        <v>60</v>
      </c>
      <c r="H2" s="133" t="s">
        <v>29</v>
      </c>
      <c r="I2" s="133" t="s">
        <v>28</v>
      </c>
      <c r="J2" s="133" t="s">
        <v>42</v>
      </c>
      <c r="K2" s="133" t="s">
        <v>61</v>
      </c>
      <c r="L2" s="133" t="s">
        <v>22</v>
      </c>
      <c r="M2" s="134">
        <v>45224</v>
      </c>
      <c r="N2" s="134">
        <v>45224</v>
      </c>
      <c r="O2" s="132">
        <v>114000</v>
      </c>
      <c r="P2" s="132">
        <v>114000</v>
      </c>
      <c r="Q2" s="132">
        <v>21660</v>
      </c>
      <c r="R2" s="132">
        <v>135660</v>
      </c>
      <c r="S2" s="143">
        <v>1420</v>
      </c>
    </row>
    <row r="3" spans="1:19" x14ac:dyDescent="0.25">
      <c r="A3" s="133" t="s">
        <v>1205</v>
      </c>
      <c r="B3" s="133" t="s">
        <v>1206</v>
      </c>
      <c r="C3" s="133" t="s">
        <v>22</v>
      </c>
      <c r="D3" s="133">
        <v>3002047397</v>
      </c>
      <c r="E3" s="133" t="s">
        <v>82</v>
      </c>
      <c r="F3" s="133" t="s">
        <v>130</v>
      </c>
      <c r="G3" s="133" t="s">
        <v>32</v>
      </c>
      <c r="H3" s="133" t="s">
        <v>29</v>
      </c>
      <c r="I3" s="133" t="s">
        <v>28</v>
      </c>
      <c r="J3" s="133" t="s">
        <v>42</v>
      </c>
      <c r="K3" s="133" t="s">
        <v>33</v>
      </c>
      <c r="L3" s="133" t="s">
        <v>22</v>
      </c>
      <c r="M3" s="134">
        <v>45224</v>
      </c>
      <c r="N3" s="134">
        <v>45231</v>
      </c>
      <c r="O3" s="132">
        <v>3361341.4399999999</v>
      </c>
      <c r="P3" s="132">
        <v>3361341.4399999999</v>
      </c>
      <c r="Q3" s="132">
        <v>638654.87360000005</v>
      </c>
      <c r="R3" s="132">
        <v>3999996.3136</v>
      </c>
      <c r="S3" s="143">
        <v>53782</v>
      </c>
    </row>
    <row r="4" spans="1:19" x14ac:dyDescent="0.25">
      <c r="A4" s="133" t="s">
        <v>1207</v>
      </c>
      <c r="B4" s="133" t="s">
        <v>1208</v>
      </c>
      <c r="C4" s="133" t="s">
        <v>22</v>
      </c>
      <c r="D4" s="133"/>
      <c r="E4" s="133" t="s">
        <v>54</v>
      </c>
      <c r="F4" s="133" t="s">
        <v>24</v>
      </c>
      <c r="G4" s="133" t="s">
        <v>60</v>
      </c>
      <c r="H4" s="133" t="s">
        <v>29</v>
      </c>
      <c r="I4" s="133" t="s">
        <v>28</v>
      </c>
      <c r="J4" s="133" t="s">
        <v>42</v>
      </c>
      <c r="K4" s="133" t="s">
        <v>61</v>
      </c>
      <c r="L4" s="133" t="s">
        <v>22</v>
      </c>
      <c r="M4" s="134">
        <v>45223</v>
      </c>
      <c r="N4" s="134">
        <v>45223</v>
      </c>
      <c r="O4" s="132">
        <v>51972</v>
      </c>
      <c r="P4" s="132">
        <v>51972</v>
      </c>
      <c r="Q4" s="132">
        <v>9874.68</v>
      </c>
      <c r="R4" s="132">
        <v>61846.68</v>
      </c>
      <c r="S4" s="143">
        <v>1559</v>
      </c>
    </row>
    <row r="5" spans="1:19" x14ac:dyDescent="0.25">
      <c r="A5" s="133" t="s">
        <v>1209</v>
      </c>
      <c r="B5" s="133" t="s">
        <v>1210</v>
      </c>
      <c r="C5" s="133" t="s">
        <v>22</v>
      </c>
      <c r="D5" s="133">
        <v>3216438631</v>
      </c>
      <c r="E5" s="133" t="s">
        <v>54</v>
      </c>
      <c r="F5" s="133" t="s">
        <v>24</v>
      </c>
      <c r="G5" s="133" t="s">
        <v>72</v>
      </c>
      <c r="H5" s="133" t="s">
        <v>29</v>
      </c>
      <c r="I5" s="133" t="s">
        <v>28</v>
      </c>
      <c r="J5" s="133" t="s">
        <v>42</v>
      </c>
      <c r="K5" s="133" t="s">
        <v>61</v>
      </c>
      <c r="L5" s="133" t="s">
        <v>22</v>
      </c>
      <c r="M5" s="134">
        <v>45219</v>
      </c>
      <c r="N5" s="134">
        <v>45219</v>
      </c>
      <c r="O5" s="132">
        <v>16000</v>
      </c>
      <c r="P5" s="132">
        <v>16000</v>
      </c>
      <c r="Q5" s="132">
        <v>3040</v>
      </c>
      <c r="R5" s="132">
        <v>19040</v>
      </c>
      <c r="S5" s="143">
        <v>480</v>
      </c>
    </row>
    <row r="6" spans="1:19" x14ac:dyDescent="0.25">
      <c r="A6" s="133" t="s">
        <v>1211</v>
      </c>
      <c r="B6" s="133" t="s">
        <v>1212</v>
      </c>
      <c r="C6" s="133" t="s">
        <v>22</v>
      </c>
      <c r="D6" s="133">
        <v>3123236122</v>
      </c>
      <c r="E6" s="133" t="s">
        <v>54</v>
      </c>
      <c r="F6" s="133" t="s">
        <v>24</v>
      </c>
      <c r="G6" s="133" t="s">
        <v>32</v>
      </c>
      <c r="H6" s="133" t="s">
        <v>29</v>
      </c>
      <c r="I6" s="133" t="s">
        <v>28</v>
      </c>
      <c r="J6" s="133" t="s">
        <v>42</v>
      </c>
      <c r="K6" s="133" t="s">
        <v>61</v>
      </c>
      <c r="L6" s="133" t="s">
        <v>22</v>
      </c>
      <c r="M6" s="134">
        <v>45219</v>
      </c>
      <c r="N6" s="134">
        <v>45219</v>
      </c>
      <c r="O6" s="132">
        <v>320944</v>
      </c>
      <c r="P6" s="132">
        <v>320944</v>
      </c>
      <c r="Q6" s="132">
        <v>60979.360000000001</v>
      </c>
      <c r="R6" s="132">
        <v>381923.36</v>
      </c>
      <c r="S6" s="143">
        <v>8373</v>
      </c>
    </row>
    <row r="7" spans="1:19" x14ac:dyDescent="0.25">
      <c r="A7" s="133" t="s">
        <v>1213</v>
      </c>
      <c r="B7" s="133" t="s">
        <v>519</v>
      </c>
      <c r="C7" s="133" t="s">
        <v>22</v>
      </c>
      <c r="D7" s="133">
        <v>3209691504</v>
      </c>
      <c r="E7" s="133" t="s">
        <v>26</v>
      </c>
      <c r="F7" s="133" t="s">
        <v>24</v>
      </c>
      <c r="G7" s="133" t="s">
        <v>32</v>
      </c>
      <c r="H7" s="133" t="s">
        <v>29</v>
      </c>
      <c r="I7" s="133" t="s">
        <v>28</v>
      </c>
      <c r="J7" s="133" t="s">
        <v>520</v>
      </c>
      <c r="K7" s="133" t="s">
        <v>27</v>
      </c>
      <c r="L7" s="133" t="s">
        <v>22</v>
      </c>
      <c r="M7" s="134">
        <v>45217</v>
      </c>
      <c r="N7" s="134">
        <v>45217</v>
      </c>
      <c r="O7" s="132">
        <v>390902</v>
      </c>
      <c r="P7" s="132">
        <v>390902</v>
      </c>
      <c r="Q7" s="132">
        <v>74271.38</v>
      </c>
      <c r="R7" s="132">
        <v>465173.38</v>
      </c>
      <c r="S7" s="143">
        <v>10163</v>
      </c>
    </row>
    <row r="8" spans="1:19" x14ac:dyDescent="0.25">
      <c r="A8" s="133" t="s">
        <v>1214</v>
      </c>
      <c r="B8" s="133" t="s">
        <v>1215</v>
      </c>
      <c r="C8" s="133" t="s">
        <v>22</v>
      </c>
      <c r="D8" s="133">
        <v>3214990346</v>
      </c>
      <c r="E8" s="133" t="s">
        <v>54</v>
      </c>
      <c r="F8" s="133" t="s">
        <v>24</v>
      </c>
      <c r="G8" s="133" t="s">
        <v>32</v>
      </c>
      <c r="H8" s="133" t="s">
        <v>29</v>
      </c>
      <c r="I8" s="133" t="s">
        <v>28</v>
      </c>
      <c r="J8" s="133" t="s">
        <v>490</v>
      </c>
      <c r="K8" s="133" t="s">
        <v>33</v>
      </c>
      <c r="L8" s="133" t="s">
        <v>22</v>
      </c>
      <c r="M8" s="134">
        <v>45217</v>
      </c>
      <c r="N8" s="134">
        <v>45217</v>
      </c>
      <c r="O8" s="132">
        <v>348174</v>
      </c>
      <c r="P8" s="132">
        <v>348174</v>
      </c>
      <c r="Q8" s="132">
        <v>66153.06</v>
      </c>
      <c r="R8" s="132">
        <v>414327.06</v>
      </c>
      <c r="S8" s="143">
        <v>5579</v>
      </c>
    </row>
    <row r="9" spans="1:19" x14ac:dyDescent="0.25">
      <c r="A9" s="133" t="s">
        <v>1216</v>
      </c>
      <c r="B9" s="133" t="s">
        <v>1217</v>
      </c>
      <c r="C9" s="133" t="s">
        <v>22</v>
      </c>
      <c r="D9" s="133">
        <v>3223578807</v>
      </c>
      <c r="E9" s="133" t="s">
        <v>26</v>
      </c>
      <c r="F9" s="133" t="s">
        <v>24</v>
      </c>
      <c r="G9" s="133" t="s">
        <v>25</v>
      </c>
      <c r="H9" s="133" t="s">
        <v>29</v>
      </c>
      <c r="I9" s="133" t="s">
        <v>28</v>
      </c>
      <c r="J9" s="133" t="s">
        <v>42</v>
      </c>
      <c r="K9" s="133" t="s">
        <v>47</v>
      </c>
      <c r="L9" s="133" t="s">
        <v>22</v>
      </c>
      <c r="M9" s="134">
        <v>45216</v>
      </c>
      <c r="N9" s="134">
        <v>45216</v>
      </c>
      <c r="O9" s="132">
        <v>21000</v>
      </c>
      <c r="P9" s="132">
        <v>21000</v>
      </c>
      <c r="Q9" s="132">
        <v>3990</v>
      </c>
      <c r="R9" s="132">
        <v>24990</v>
      </c>
      <c r="S9" s="143">
        <v>630</v>
      </c>
    </row>
    <row r="10" spans="1:19" x14ac:dyDescent="0.25">
      <c r="A10" s="133" t="s">
        <v>1218</v>
      </c>
      <c r="B10" s="133" t="s">
        <v>1219</v>
      </c>
      <c r="C10" s="133" t="s">
        <v>22</v>
      </c>
      <c r="D10" s="133">
        <v>3207893193</v>
      </c>
      <c r="E10" s="133" t="s">
        <v>26</v>
      </c>
      <c r="F10" s="133" t="s">
        <v>24</v>
      </c>
      <c r="G10" s="133" t="s">
        <v>25</v>
      </c>
      <c r="H10" s="133" t="s">
        <v>29</v>
      </c>
      <c r="I10" s="133" t="s">
        <v>28</v>
      </c>
      <c r="J10" s="133" t="s">
        <v>36</v>
      </c>
      <c r="K10" s="133" t="s">
        <v>47</v>
      </c>
      <c r="L10" s="133" t="s">
        <v>22</v>
      </c>
      <c r="M10" s="134">
        <v>45216</v>
      </c>
      <c r="N10" s="134">
        <v>45216</v>
      </c>
      <c r="O10" s="132">
        <v>376768</v>
      </c>
      <c r="P10" s="132">
        <v>376768</v>
      </c>
      <c r="Q10" s="132">
        <v>71585.919999999998</v>
      </c>
      <c r="R10" s="132">
        <v>448353.92</v>
      </c>
      <c r="S10" s="143">
        <v>9796</v>
      </c>
    </row>
    <row r="11" spans="1:19" x14ac:dyDescent="0.25">
      <c r="A11" s="133" t="s">
        <v>1220</v>
      </c>
      <c r="B11" s="133" t="s">
        <v>1221</v>
      </c>
      <c r="C11" s="133" t="s">
        <v>22</v>
      </c>
      <c r="D11" s="133">
        <v>3104864938</v>
      </c>
      <c r="E11" s="133" t="s">
        <v>82</v>
      </c>
      <c r="F11" s="133" t="s">
        <v>24</v>
      </c>
      <c r="G11" s="133" t="s">
        <v>72</v>
      </c>
      <c r="H11" s="133" t="s">
        <v>29</v>
      </c>
      <c r="I11" s="133" t="s">
        <v>28</v>
      </c>
      <c r="J11" s="133" t="s">
        <v>42</v>
      </c>
      <c r="K11" s="133" t="s">
        <v>47</v>
      </c>
      <c r="L11" s="133" t="s">
        <v>22</v>
      </c>
      <c r="M11" s="134">
        <v>45216</v>
      </c>
      <c r="N11" s="134">
        <v>45216</v>
      </c>
      <c r="O11" s="132">
        <v>933880</v>
      </c>
      <c r="P11" s="132">
        <v>963880</v>
      </c>
      <c r="Q11" s="132">
        <v>183137.19999999899</v>
      </c>
      <c r="R11" s="132">
        <v>1147017.2</v>
      </c>
      <c r="S11" s="143">
        <v>21240</v>
      </c>
    </row>
    <row r="12" spans="1:19" x14ac:dyDescent="0.25">
      <c r="A12" s="133" t="s">
        <v>1222</v>
      </c>
      <c r="B12" s="133" t="s">
        <v>1223</v>
      </c>
      <c r="C12" s="133" t="s">
        <v>22</v>
      </c>
      <c r="D12" s="133">
        <v>6053012294</v>
      </c>
      <c r="E12" s="133" t="s">
        <v>26</v>
      </c>
      <c r="F12" s="133" t="s">
        <v>24</v>
      </c>
      <c r="G12" s="133" t="s">
        <v>25</v>
      </c>
      <c r="H12" s="133" t="s">
        <v>29</v>
      </c>
      <c r="I12" s="133" t="s">
        <v>28</v>
      </c>
      <c r="J12" s="133" t="s">
        <v>144</v>
      </c>
      <c r="K12" s="133" t="s">
        <v>47</v>
      </c>
      <c r="L12" s="133" t="s">
        <v>22</v>
      </c>
      <c r="M12" s="134">
        <v>45213</v>
      </c>
      <c r="N12" s="134">
        <v>45213</v>
      </c>
      <c r="O12" s="132">
        <v>177000</v>
      </c>
      <c r="P12" s="132">
        <v>177000</v>
      </c>
      <c r="Q12" s="132">
        <v>33630</v>
      </c>
      <c r="R12" s="132">
        <v>210630</v>
      </c>
      <c r="S12" s="143">
        <v>1120</v>
      </c>
    </row>
    <row r="13" spans="1:19" x14ac:dyDescent="0.25">
      <c r="A13" s="133" t="s">
        <v>1224</v>
      </c>
      <c r="B13" s="133" t="s">
        <v>1225</v>
      </c>
      <c r="C13" s="133" t="s">
        <v>22</v>
      </c>
      <c r="D13" s="133">
        <v>3118767993</v>
      </c>
      <c r="E13" s="133" t="s">
        <v>26</v>
      </c>
      <c r="F13" s="133" t="s">
        <v>24</v>
      </c>
      <c r="G13" s="133" t="s">
        <v>25</v>
      </c>
      <c r="H13" s="133" t="s">
        <v>29</v>
      </c>
      <c r="I13" s="133" t="s">
        <v>28</v>
      </c>
      <c r="J13" s="133" t="s">
        <v>663</v>
      </c>
      <c r="K13" s="133" t="s">
        <v>47</v>
      </c>
      <c r="L13" s="133" t="s">
        <v>22</v>
      </c>
      <c r="M13" s="134">
        <v>45213</v>
      </c>
      <c r="N13" s="134">
        <v>45213</v>
      </c>
      <c r="O13" s="132">
        <v>254000</v>
      </c>
      <c r="P13" s="132">
        <v>254000</v>
      </c>
      <c r="Q13" s="132">
        <v>48260</v>
      </c>
      <c r="R13" s="132">
        <v>302260</v>
      </c>
      <c r="S13" s="143">
        <v>6604</v>
      </c>
    </row>
    <row r="14" spans="1:19" x14ac:dyDescent="0.25">
      <c r="A14" s="133" t="s">
        <v>1226</v>
      </c>
      <c r="B14" s="133" t="s">
        <v>1227</v>
      </c>
      <c r="C14" s="133" t="s">
        <v>22</v>
      </c>
      <c r="D14" s="133">
        <v>3138890994</v>
      </c>
      <c r="E14" s="133" t="s">
        <v>26</v>
      </c>
      <c r="F14" s="133" t="s">
        <v>24</v>
      </c>
      <c r="G14" s="133" t="s">
        <v>25</v>
      </c>
      <c r="H14" s="133" t="s">
        <v>29</v>
      </c>
      <c r="I14" s="133" t="s">
        <v>28</v>
      </c>
      <c r="J14" s="133" t="s">
        <v>42</v>
      </c>
      <c r="K14" s="133" t="s">
        <v>47</v>
      </c>
      <c r="L14" s="133" t="s">
        <v>22</v>
      </c>
      <c r="M14" s="134">
        <v>45213</v>
      </c>
      <c r="N14" s="134">
        <v>45213</v>
      </c>
      <c r="O14" s="132">
        <v>313944</v>
      </c>
      <c r="P14" s="132">
        <v>313944</v>
      </c>
      <c r="Q14" s="132">
        <v>59649.36</v>
      </c>
      <c r="R14" s="132">
        <v>373593.36</v>
      </c>
      <c r="S14" s="143">
        <v>8163</v>
      </c>
    </row>
    <row r="15" spans="1:19" x14ac:dyDescent="0.25">
      <c r="A15" s="133" t="s">
        <v>1228</v>
      </c>
      <c r="B15" s="133" t="s">
        <v>1229</v>
      </c>
      <c r="C15" s="133" t="s">
        <v>22</v>
      </c>
      <c r="D15" s="133">
        <v>3183625384</v>
      </c>
      <c r="E15" s="133" t="s">
        <v>26</v>
      </c>
      <c r="F15" s="133" t="s">
        <v>24</v>
      </c>
      <c r="G15" s="133" t="s">
        <v>60</v>
      </c>
      <c r="H15" s="133" t="s">
        <v>29</v>
      </c>
      <c r="I15" s="133" t="s">
        <v>28</v>
      </c>
      <c r="J15" s="133" t="s">
        <v>42</v>
      </c>
      <c r="K15" s="133" t="s">
        <v>61</v>
      </c>
      <c r="L15" s="133" t="s">
        <v>22</v>
      </c>
      <c r="M15" s="134">
        <v>45213</v>
      </c>
      <c r="N15" s="134">
        <v>45213</v>
      </c>
      <c r="O15" s="132">
        <v>122000</v>
      </c>
      <c r="P15" s="132">
        <v>122000</v>
      </c>
      <c r="Q15" s="132">
        <v>23180</v>
      </c>
      <c r="R15" s="132">
        <v>145180</v>
      </c>
      <c r="S15" s="143">
        <v>3172</v>
      </c>
    </row>
    <row r="16" spans="1:19" x14ac:dyDescent="0.25">
      <c r="A16" s="133" t="s">
        <v>1230</v>
      </c>
      <c r="B16" s="133" t="s">
        <v>1231</v>
      </c>
      <c r="C16" s="133" t="s">
        <v>22</v>
      </c>
      <c r="D16" s="133">
        <v>3206816921</v>
      </c>
      <c r="E16" s="133" t="s">
        <v>26</v>
      </c>
      <c r="F16" s="133" t="s">
        <v>24</v>
      </c>
      <c r="G16" s="133" t="s">
        <v>32</v>
      </c>
      <c r="H16" s="133" t="s">
        <v>29</v>
      </c>
      <c r="I16" s="133" t="s">
        <v>28</v>
      </c>
      <c r="J16" s="133" t="s">
        <v>260</v>
      </c>
      <c r="K16" s="133" t="s">
        <v>33</v>
      </c>
      <c r="L16" s="133" t="s">
        <v>22</v>
      </c>
      <c r="M16" s="134">
        <v>45212</v>
      </c>
      <c r="N16" s="134">
        <v>45212</v>
      </c>
      <c r="O16" s="132">
        <v>328042</v>
      </c>
      <c r="P16" s="132">
        <v>328042</v>
      </c>
      <c r="Q16" s="132">
        <v>62327.98</v>
      </c>
      <c r="R16" s="132">
        <v>390369.98</v>
      </c>
      <c r="S16" s="143">
        <v>8529</v>
      </c>
    </row>
    <row r="17" spans="1:19" x14ac:dyDescent="0.25">
      <c r="A17" s="133" t="s">
        <v>1232</v>
      </c>
      <c r="B17" s="133" t="s">
        <v>1233</v>
      </c>
      <c r="C17" s="133" t="s">
        <v>22</v>
      </c>
      <c r="D17" s="133">
        <v>3002012915</v>
      </c>
      <c r="E17" s="133" t="s">
        <v>26</v>
      </c>
      <c r="F17" s="133" t="s">
        <v>24</v>
      </c>
      <c r="G17" s="133" t="s">
        <v>32</v>
      </c>
      <c r="H17" s="133" t="s">
        <v>29</v>
      </c>
      <c r="I17" s="133" t="s">
        <v>28</v>
      </c>
      <c r="J17" s="133" t="s">
        <v>1234</v>
      </c>
      <c r="K17" s="133" t="s">
        <v>33</v>
      </c>
      <c r="L17" s="133" t="s">
        <v>22</v>
      </c>
      <c r="M17" s="134">
        <v>45211</v>
      </c>
      <c r="N17" s="134">
        <v>45211</v>
      </c>
      <c r="O17" s="132">
        <v>62011</v>
      </c>
      <c r="P17" s="132">
        <v>62011</v>
      </c>
      <c r="Q17" s="132">
        <v>11782.09</v>
      </c>
      <c r="R17" s="132">
        <v>73793.09</v>
      </c>
      <c r="S17" s="143">
        <v>1860</v>
      </c>
    </row>
    <row r="18" spans="1:19" x14ac:dyDescent="0.25">
      <c r="A18" s="133" t="s">
        <v>1235</v>
      </c>
      <c r="B18" s="133" t="s">
        <v>1236</v>
      </c>
      <c r="C18" s="133" t="s">
        <v>22</v>
      </c>
      <c r="D18" s="133"/>
      <c r="E18" s="133" t="s">
        <v>54</v>
      </c>
      <c r="F18" s="133" t="s">
        <v>24</v>
      </c>
      <c r="G18" s="133" t="s">
        <v>60</v>
      </c>
      <c r="H18" s="133" t="s">
        <v>29</v>
      </c>
      <c r="I18" s="133" t="s">
        <v>28</v>
      </c>
      <c r="J18" s="133" t="s">
        <v>42</v>
      </c>
      <c r="K18" s="133" t="s">
        <v>61</v>
      </c>
      <c r="L18" s="133" t="s">
        <v>22</v>
      </c>
      <c r="M18" s="134">
        <v>45211</v>
      </c>
      <c r="N18" s="134">
        <v>45211</v>
      </c>
      <c r="O18" s="132">
        <v>614200</v>
      </c>
      <c r="P18" s="132">
        <v>614200</v>
      </c>
      <c r="Q18" s="132">
        <v>116698</v>
      </c>
      <c r="R18" s="132">
        <v>730898</v>
      </c>
      <c r="S18" s="143">
        <v>12354</v>
      </c>
    </row>
    <row r="19" spans="1:19" x14ac:dyDescent="0.25">
      <c r="A19" s="133" t="s">
        <v>1237</v>
      </c>
      <c r="B19" s="133" t="s">
        <v>1238</v>
      </c>
      <c r="C19" s="133" t="s">
        <v>22</v>
      </c>
      <c r="D19" s="133">
        <v>3002183083</v>
      </c>
      <c r="E19" s="133" t="s">
        <v>82</v>
      </c>
      <c r="F19" s="133" t="s">
        <v>24</v>
      </c>
      <c r="G19" s="133" t="s">
        <v>32</v>
      </c>
      <c r="H19" s="133" t="s">
        <v>29</v>
      </c>
      <c r="I19" s="133" t="s">
        <v>28</v>
      </c>
      <c r="J19" s="133" t="s">
        <v>42</v>
      </c>
      <c r="K19" s="133" t="s">
        <v>149</v>
      </c>
      <c r="L19" s="133" t="s">
        <v>22</v>
      </c>
      <c r="M19" s="134">
        <v>45211</v>
      </c>
      <c r="N19" s="134">
        <v>45211</v>
      </c>
      <c r="O19" s="132">
        <v>416760</v>
      </c>
      <c r="P19" s="132">
        <v>446760</v>
      </c>
      <c r="Q19" s="132">
        <v>84884.4</v>
      </c>
      <c r="R19" s="132">
        <v>531644.4</v>
      </c>
      <c r="S19" s="143">
        <v>8335</v>
      </c>
    </row>
    <row r="20" spans="1:19" x14ac:dyDescent="0.25">
      <c r="A20" s="133" t="s">
        <v>1239</v>
      </c>
      <c r="B20" s="133" t="s">
        <v>1240</v>
      </c>
      <c r="C20" s="133" t="s">
        <v>22</v>
      </c>
      <c r="D20" s="133">
        <v>3203059763</v>
      </c>
      <c r="E20" s="133" t="s">
        <v>54</v>
      </c>
      <c r="F20" s="133" t="s">
        <v>24</v>
      </c>
      <c r="G20" s="133" t="s">
        <v>32</v>
      </c>
      <c r="H20" s="133" t="s">
        <v>29</v>
      </c>
      <c r="I20" s="133" t="s">
        <v>28</v>
      </c>
      <c r="J20" s="133" t="s">
        <v>42</v>
      </c>
      <c r="K20" s="133" t="s">
        <v>33</v>
      </c>
      <c r="L20" s="133" t="s">
        <v>22</v>
      </c>
      <c r="M20" s="134">
        <v>45210</v>
      </c>
      <c r="N20" s="134">
        <v>45210</v>
      </c>
      <c r="O20" s="132">
        <v>185000</v>
      </c>
      <c r="P20" s="132">
        <v>185000</v>
      </c>
      <c r="Q20" s="132">
        <v>35150</v>
      </c>
      <c r="R20" s="132">
        <v>220150</v>
      </c>
      <c r="S20" s="143">
        <v>5550</v>
      </c>
    </row>
    <row r="21" spans="1:19" x14ac:dyDescent="0.25">
      <c r="A21" s="133" t="s">
        <v>1241</v>
      </c>
      <c r="B21" s="133" t="s">
        <v>1242</v>
      </c>
      <c r="C21" s="133" t="s">
        <v>22</v>
      </c>
      <c r="D21" s="133">
        <v>3012799627</v>
      </c>
      <c r="E21" s="133" t="s">
        <v>26</v>
      </c>
      <c r="F21" s="133" t="s">
        <v>24</v>
      </c>
      <c r="G21" s="133" t="s">
        <v>25</v>
      </c>
      <c r="H21" s="133" t="s">
        <v>29</v>
      </c>
      <c r="I21" s="133" t="s">
        <v>28</v>
      </c>
      <c r="J21" s="133" t="s">
        <v>478</v>
      </c>
      <c r="K21" s="133" t="s">
        <v>47</v>
      </c>
      <c r="L21" s="133" t="s">
        <v>22</v>
      </c>
      <c r="M21" s="134">
        <v>45209</v>
      </c>
      <c r="N21" s="134">
        <v>45209</v>
      </c>
      <c r="O21" s="132">
        <v>330000</v>
      </c>
      <c r="P21" s="132">
        <v>330000</v>
      </c>
      <c r="Q21" s="132">
        <v>62700</v>
      </c>
      <c r="R21" s="132">
        <v>392700</v>
      </c>
      <c r="S21" s="143">
        <v>8580</v>
      </c>
    </row>
    <row r="22" spans="1:19" x14ac:dyDescent="0.25">
      <c r="A22" s="133" t="s">
        <v>1243</v>
      </c>
      <c r="B22" s="133" t="s">
        <v>489</v>
      </c>
      <c r="C22" s="133" t="s">
        <v>22</v>
      </c>
      <c r="D22" s="133">
        <v>3107846507</v>
      </c>
      <c r="E22" s="133" t="s">
        <v>54</v>
      </c>
      <c r="F22" s="133" t="s">
        <v>24</v>
      </c>
      <c r="G22" s="133" t="s">
        <v>32</v>
      </c>
      <c r="H22" s="133" t="s">
        <v>29</v>
      </c>
      <c r="I22" s="133" t="s">
        <v>28</v>
      </c>
      <c r="J22" s="133" t="s">
        <v>490</v>
      </c>
      <c r="K22" s="133" t="s">
        <v>27</v>
      </c>
      <c r="L22" s="133" t="s">
        <v>22</v>
      </c>
      <c r="M22" s="134">
        <v>45209</v>
      </c>
      <c r="N22" s="134">
        <v>45209</v>
      </c>
      <c r="O22" s="132">
        <v>266000</v>
      </c>
      <c r="P22" s="132">
        <v>266000</v>
      </c>
      <c r="Q22" s="132">
        <v>50540</v>
      </c>
      <c r="R22" s="132">
        <v>316540</v>
      </c>
      <c r="S22" s="143">
        <v>7780</v>
      </c>
    </row>
    <row r="23" spans="1:19" x14ac:dyDescent="0.25">
      <c r="A23" s="133" t="s">
        <v>1244</v>
      </c>
      <c r="B23" s="133" t="s">
        <v>1197</v>
      </c>
      <c r="C23" s="133" t="s">
        <v>22</v>
      </c>
      <c r="D23" s="133">
        <v>3009979765</v>
      </c>
      <c r="E23" s="133" t="s">
        <v>54</v>
      </c>
      <c r="F23" s="133" t="s">
        <v>130</v>
      </c>
      <c r="G23" s="133" t="s">
        <v>32</v>
      </c>
      <c r="H23" s="133" t="s">
        <v>29</v>
      </c>
      <c r="I23" s="133" t="s">
        <v>28</v>
      </c>
      <c r="J23" s="133" t="s">
        <v>362</v>
      </c>
      <c r="K23" s="133" t="s">
        <v>27</v>
      </c>
      <c r="L23" s="133" t="s">
        <v>22</v>
      </c>
      <c r="M23" s="134">
        <v>45209</v>
      </c>
      <c r="N23" s="134">
        <v>45217</v>
      </c>
      <c r="O23" s="132">
        <v>7027800</v>
      </c>
      <c r="P23" s="132">
        <v>7027800</v>
      </c>
      <c r="Q23" s="132">
        <v>1335282</v>
      </c>
      <c r="R23" s="132">
        <v>8363082</v>
      </c>
      <c r="S23" s="143">
        <v>112449</v>
      </c>
    </row>
    <row r="24" spans="1:19" x14ac:dyDescent="0.25">
      <c r="A24" s="133" t="s">
        <v>1245</v>
      </c>
      <c r="B24" s="133" t="s">
        <v>1246</v>
      </c>
      <c r="C24" s="133" t="s">
        <v>22</v>
      </c>
      <c r="D24" s="133">
        <v>3005708839</v>
      </c>
      <c r="E24" s="133" t="s">
        <v>26</v>
      </c>
      <c r="F24" s="133" t="s">
        <v>24</v>
      </c>
      <c r="G24" s="133" t="s">
        <v>25</v>
      </c>
      <c r="H24" s="133" t="s">
        <v>29</v>
      </c>
      <c r="I24" s="133" t="s">
        <v>28</v>
      </c>
      <c r="J24" s="133" t="s">
        <v>362</v>
      </c>
      <c r="K24" s="133" t="s">
        <v>47</v>
      </c>
      <c r="L24" s="133" t="s">
        <v>22</v>
      </c>
      <c r="M24" s="134">
        <v>45209</v>
      </c>
      <c r="N24" s="134">
        <v>45209</v>
      </c>
      <c r="O24" s="132">
        <v>840000</v>
      </c>
      <c r="P24" s="132">
        <v>840000</v>
      </c>
      <c r="Q24" s="132">
        <v>159600</v>
      </c>
      <c r="R24" s="132">
        <v>999600</v>
      </c>
      <c r="S24" s="143">
        <v>21840</v>
      </c>
    </row>
    <row r="25" spans="1:19" x14ac:dyDescent="0.25">
      <c r="A25" s="133" t="s">
        <v>1247</v>
      </c>
      <c r="B25" s="133" t="s">
        <v>151</v>
      </c>
      <c r="C25" s="133" t="s">
        <v>22</v>
      </c>
      <c r="D25" s="133">
        <v>3204496491</v>
      </c>
      <c r="E25" s="133" t="s">
        <v>54</v>
      </c>
      <c r="F25" s="133" t="s">
        <v>24</v>
      </c>
      <c r="G25" s="133" t="s">
        <v>72</v>
      </c>
      <c r="H25" s="133" t="s">
        <v>29</v>
      </c>
      <c r="I25" s="133" t="s">
        <v>153</v>
      </c>
      <c r="J25" s="133" t="s">
        <v>42</v>
      </c>
      <c r="K25" s="133" t="s">
        <v>27</v>
      </c>
      <c r="L25" s="133" t="s">
        <v>22</v>
      </c>
      <c r="M25" s="134">
        <v>45209</v>
      </c>
      <c r="N25" s="134">
        <v>45209</v>
      </c>
      <c r="O25" s="132">
        <v>109004</v>
      </c>
      <c r="P25" s="132">
        <v>109004</v>
      </c>
      <c r="Q25" s="132">
        <v>20710.759999999998</v>
      </c>
      <c r="R25" s="132">
        <v>129714.76</v>
      </c>
      <c r="S25" s="143">
        <v>50218</v>
      </c>
    </row>
    <row r="26" spans="1:19" x14ac:dyDescent="0.25">
      <c r="A26" s="133" t="s">
        <v>1248</v>
      </c>
      <c r="B26" s="133" t="s">
        <v>1249</v>
      </c>
      <c r="C26" s="133" t="s">
        <v>22</v>
      </c>
      <c r="D26" s="133">
        <v>3108698764</v>
      </c>
      <c r="E26" s="133" t="s">
        <v>26</v>
      </c>
      <c r="F26" s="133" t="s">
        <v>24</v>
      </c>
      <c r="G26" s="133" t="s">
        <v>32</v>
      </c>
      <c r="H26" s="133" t="s">
        <v>29</v>
      </c>
      <c r="I26" s="133" t="s">
        <v>28</v>
      </c>
      <c r="J26" s="133" t="s">
        <v>42</v>
      </c>
      <c r="K26" s="133" t="s">
        <v>33</v>
      </c>
      <c r="L26" s="133" t="s">
        <v>22</v>
      </c>
      <c r="M26" s="134">
        <v>45209</v>
      </c>
      <c r="N26" s="134">
        <v>45209</v>
      </c>
      <c r="O26" s="132">
        <v>450000</v>
      </c>
      <c r="P26" s="132">
        <v>450000</v>
      </c>
      <c r="Q26" s="132">
        <v>85500</v>
      </c>
      <c r="R26" s="132">
        <v>535500</v>
      </c>
      <c r="S26" s="143">
        <v>9000</v>
      </c>
    </row>
    <row r="27" spans="1:19" x14ac:dyDescent="0.25">
      <c r="A27" s="133" t="s">
        <v>1250</v>
      </c>
      <c r="B27" s="133" t="s">
        <v>1251</v>
      </c>
      <c r="C27" s="133" t="s">
        <v>22</v>
      </c>
      <c r="D27" s="133">
        <v>3158146423</v>
      </c>
      <c r="E27" s="133" t="s">
        <v>26</v>
      </c>
      <c r="F27" s="133" t="s">
        <v>130</v>
      </c>
      <c r="G27" s="133" t="s">
        <v>32</v>
      </c>
      <c r="H27" s="133" t="s">
        <v>29</v>
      </c>
      <c r="I27" s="133" t="s">
        <v>28</v>
      </c>
      <c r="J27" s="133" t="s">
        <v>1252</v>
      </c>
      <c r="K27" s="133" t="s">
        <v>33</v>
      </c>
      <c r="L27" s="133" t="s">
        <v>22</v>
      </c>
      <c r="M27" s="134">
        <v>45209</v>
      </c>
      <c r="N27" s="134">
        <v>45209</v>
      </c>
      <c r="O27" s="132">
        <v>7953000</v>
      </c>
      <c r="P27" s="132">
        <v>7953000</v>
      </c>
      <c r="Q27" s="132">
        <v>1511070</v>
      </c>
      <c r="R27" s="132">
        <v>9464070</v>
      </c>
      <c r="S27" s="68">
        <v>206778</v>
      </c>
    </row>
    <row r="28" spans="1:19" x14ac:dyDescent="0.25">
      <c r="A28" s="133" t="s">
        <v>1253</v>
      </c>
      <c r="B28" s="133" t="s">
        <v>1254</v>
      </c>
      <c r="C28" s="133" t="s">
        <v>22</v>
      </c>
      <c r="D28" s="133">
        <v>3156167514</v>
      </c>
      <c r="E28" s="133" t="s">
        <v>82</v>
      </c>
      <c r="F28" s="133" t="s">
        <v>130</v>
      </c>
      <c r="G28" s="133" t="s">
        <v>32</v>
      </c>
      <c r="H28" s="133" t="s">
        <v>29</v>
      </c>
      <c r="I28" s="133" t="s">
        <v>28</v>
      </c>
      <c r="J28" s="133" t="s">
        <v>42</v>
      </c>
      <c r="K28" s="133" t="s">
        <v>33</v>
      </c>
      <c r="L28" s="133" t="s">
        <v>22</v>
      </c>
      <c r="M28" s="134">
        <v>45209</v>
      </c>
      <c r="N28" s="134">
        <v>45209</v>
      </c>
      <c r="O28" s="132">
        <v>2264976</v>
      </c>
      <c r="P28" s="132">
        <v>2264976</v>
      </c>
      <c r="Q28" s="132">
        <v>430345.43999999901</v>
      </c>
      <c r="R28" s="132">
        <v>2695321.44</v>
      </c>
      <c r="S28" s="68">
        <v>36240</v>
      </c>
    </row>
    <row r="29" spans="1:19" x14ac:dyDescent="0.25">
      <c r="A29" s="133" t="s">
        <v>1255</v>
      </c>
      <c r="B29" s="133" t="s">
        <v>653</v>
      </c>
      <c r="C29" s="133" t="s">
        <v>22</v>
      </c>
      <c r="D29" s="133">
        <v>3104620018</v>
      </c>
      <c r="E29" s="133" t="s">
        <v>54</v>
      </c>
      <c r="F29" s="133" t="s">
        <v>24</v>
      </c>
      <c r="G29" s="133" t="s">
        <v>32</v>
      </c>
      <c r="H29" s="133" t="s">
        <v>29</v>
      </c>
      <c r="I29" s="133" t="s">
        <v>28</v>
      </c>
      <c r="J29" s="133" t="s">
        <v>654</v>
      </c>
      <c r="K29" s="133" t="s">
        <v>27</v>
      </c>
      <c r="L29" s="133" t="s">
        <v>22</v>
      </c>
      <c r="M29" s="134">
        <v>45209</v>
      </c>
      <c r="N29" s="134">
        <v>45209</v>
      </c>
      <c r="O29" s="132">
        <v>1240000</v>
      </c>
      <c r="P29" s="132">
        <v>1240000</v>
      </c>
      <c r="Q29" s="132">
        <v>235600</v>
      </c>
      <c r="R29" s="132">
        <v>1475600</v>
      </c>
      <c r="S29" s="120">
        <v>32240</v>
      </c>
    </row>
    <row r="30" spans="1:19" x14ac:dyDescent="0.25">
      <c r="A30" s="144" t="s">
        <v>1256</v>
      </c>
      <c r="B30" s="133" t="s">
        <v>489</v>
      </c>
      <c r="C30" s="133" t="s">
        <v>22</v>
      </c>
      <c r="D30" s="133">
        <v>3107846507</v>
      </c>
      <c r="E30" s="133" t="s">
        <v>54</v>
      </c>
      <c r="F30" s="133" t="s">
        <v>24</v>
      </c>
      <c r="G30" s="133" t="s">
        <v>32</v>
      </c>
      <c r="H30" s="133" t="s">
        <v>29</v>
      </c>
      <c r="I30" s="133" t="s">
        <v>28</v>
      </c>
      <c r="J30" s="133" t="s">
        <v>490</v>
      </c>
      <c r="K30" s="133" t="s">
        <v>27</v>
      </c>
      <c r="L30" s="133" t="s">
        <v>22</v>
      </c>
      <c r="M30" s="134">
        <v>45208</v>
      </c>
      <c r="N30" s="134">
        <v>45208</v>
      </c>
      <c r="O30" s="132">
        <v>273000</v>
      </c>
      <c r="P30" s="132">
        <v>273000</v>
      </c>
      <c r="Q30" s="132">
        <v>51870</v>
      </c>
      <c r="R30" s="132">
        <v>324870</v>
      </c>
      <c r="S30" s="120">
        <v>8190</v>
      </c>
    </row>
    <row r="31" spans="1:19" x14ac:dyDescent="0.25">
      <c r="A31" s="133" t="s">
        <v>1257</v>
      </c>
      <c r="B31" s="133" t="s">
        <v>833</v>
      </c>
      <c r="C31" s="133" t="s">
        <v>22</v>
      </c>
      <c r="D31" s="133">
        <v>3125688497</v>
      </c>
      <c r="E31" s="133" t="s">
        <v>54</v>
      </c>
      <c r="F31" s="133" t="s">
        <v>24</v>
      </c>
      <c r="G31" s="133" t="s">
        <v>72</v>
      </c>
      <c r="H31" s="133" t="s">
        <v>29</v>
      </c>
      <c r="I31" s="133" t="s">
        <v>28</v>
      </c>
      <c r="J31" s="133" t="s">
        <v>42</v>
      </c>
      <c r="K31" s="133" t="s">
        <v>47</v>
      </c>
      <c r="L31" s="133" t="s">
        <v>668</v>
      </c>
      <c r="M31" s="134">
        <v>45206</v>
      </c>
      <c r="N31" s="134">
        <v>45206</v>
      </c>
      <c r="O31" s="132">
        <v>38000</v>
      </c>
      <c r="P31" s="132">
        <v>38000</v>
      </c>
      <c r="Q31" s="132">
        <v>7220</v>
      </c>
      <c r="R31" s="132">
        <v>45220</v>
      </c>
      <c r="S31" s="120">
        <v>1140</v>
      </c>
    </row>
    <row r="32" spans="1:19" x14ac:dyDescent="0.25">
      <c r="A32" s="133" t="s">
        <v>1258</v>
      </c>
      <c r="B32" s="133" t="s">
        <v>1259</v>
      </c>
      <c r="C32" s="133" t="s">
        <v>22</v>
      </c>
      <c r="D32" s="133"/>
      <c r="E32" s="133" t="s">
        <v>54</v>
      </c>
      <c r="F32" s="133" t="s">
        <v>24</v>
      </c>
      <c r="G32" s="133" t="s">
        <v>60</v>
      </c>
      <c r="H32" s="133" t="s">
        <v>29</v>
      </c>
      <c r="I32" s="133" t="s">
        <v>28</v>
      </c>
      <c r="J32" s="133" t="s">
        <v>42</v>
      </c>
      <c r="K32" s="133" t="s">
        <v>61</v>
      </c>
      <c r="L32" s="133" t="s">
        <v>22</v>
      </c>
      <c r="M32" s="134">
        <v>45205</v>
      </c>
      <c r="N32" s="134">
        <v>45205</v>
      </c>
      <c r="O32" s="132">
        <v>760640</v>
      </c>
      <c r="P32" s="132">
        <v>760640</v>
      </c>
      <c r="Q32" s="132">
        <v>144521.60000000001</v>
      </c>
      <c r="R32" s="132">
        <v>905161.6</v>
      </c>
      <c r="S32" s="120">
        <v>19237</v>
      </c>
    </row>
    <row r="33" spans="1:19" x14ac:dyDescent="0.25">
      <c r="A33" s="133" t="s">
        <v>1260</v>
      </c>
      <c r="B33" s="133" t="s">
        <v>489</v>
      </c>
      <c r="C33" s="133" t="s">
        <v>22</v>
      </c>
      <c r="D33" s="133">
        <v>3107846507</v>
      </c>
      <c r="E33" s="133" t="s">
        <v>54</v>
      </c>
      <c r="F33" s="133" t="s">
        <v>24</v>
      </c>
      <c r="G33" s="133" t="s">
        <v>32</v>
      </c>
      <c r="H33" s="133" t="s">
        <v>29</v>
      </c>
      <c r="I33" s="133" t="s">
        <v>28</v>
      </c>
      <c r="J33" s="133" t="s">
        <v>490</v>
      </c>
      <c r="K33" s="133" t="s">
        <v>27</v>
      </c>
      <c r="L33" s="133" t="s">
        <v>22</v>
      </c>
      <c r="M33" s="134">
        <v>45205</v>
      </c>
      <c r="N33" s="134">
        <v>45205</v>
      </c>
      <c r="O33" s="132">
        <v>220000</v>
      </c>
      <c r="P33" s="132">
        <v>220000</v>
      </c>
      <c r="Q33" s="132">
        <v>41800</v>
      </c>
      <c r="R33" s="132">
        <v>261800</v>
      </c>
      <c r="S33" s="120">
        <v>6600</v>
      </c>
    </row>
    <row r="34" spans="1:19" x14ac:dyDescent="0.25">
      <c r="A34" s="133" t="s">
        <v>1261</v>
      </c>
      <c r="B34" s="133" t="s">
        <v>1262</v>
      </c>
      <c r="C34" s="133" t="s">
        <v>22</v>
      </c>
      <c r="D34" s="133">
        <v>3104427641</v>
      </c>
      <c r="E34" s="133" t="s">
        <v>54</v>
      </c>
      <c r="F34" s="133" t="s">
        <v>24</v>
      </c>
      <c r="G34" s="133" t="s">
        <v>32</v>
      </c>
      <c r="H34" s="133" t="s">
        <v>29</v>
      </c>
      <c r="I34" s="133" t="s">
        <v>28</v>
      </c>
      <c r="J34" s="133" t="s">
        <v>238</v>
      </c>
      <c r="K34" s="133" t="s">
        <v>149</v>
      </c>
      <c r="L34" s="133" t="s">
        <v>22</v>
      </c>
      <c r="M34" s="134">
        <v>45204</v>
      </c>
      <c r="N34" s="134">
        <v>45204</v>
      </c>
      <c r="O34" s="132">
        <v>1300000</v>
      </c>
      <c r="P34" s="132">
        <v>1300000</v>
      </c>
      <c r="Q34" s="132">
        <v>247000</v>
      </c>
      <c r="R34" s="132">
        <v>1547000</v>
      </c>
      <c r="S34" s="120">
        <v>39000</v>
      </c>
    </row>
    <row r="35" spans="1:19" x14ac:dyDescent="0.25">
      <c r="A35" s="133" t="s">
        <v>1263</v>
      </c>
      <c r="B35" s="133" t="s">
        <v>1264</v>
      </c>
      <c r="C35" s="133" t="s">
        <v>22</v>
      </c>
      <c r="D35" s="133">
        <v>3104127119</v>
      </c>
      <c r="E35" s="133" t="s">
        <v>26</v>
      </c>
      <c r="F35" s="133" t="s">
        <v>24</v>
      </c>
      <c r="G35" s="133" t="s">
        <v>25</v>
      </c>
      <c r="H35" s="133" t="s">
        <v>29</v>
      </c>
      <c r="I35" s="133" t="s">
        <v>28</v>
      </c>
      <c r="J35" s="133" t="s">
        <v>39</v>
      </c>
      <c r="K35" s="133" t="s">
        <v>47</v>
      </c>
      <c r="L35" s="133" t="s">
        <v>22</v>
      </c>
      <c r="M35" s="134">
        <v>45204</v>
      </c>
      <c r="N35" s="134">
        <v>45204</v>
      </c>
      <c r="O35" s="132">
        <v>531180</v>
      </c>
      <c r="P35" s="132">
        <v>531180</v>
      </c>
      <c r="Q35" s="132">
        <v>100924.2</v>
      </c>
      <c r="R35" s="132">
        <v>632104.19999999995</v>
      </c>
      <c r="S35" s="120">
        <v>15935</v>
      </c>
    </row>
    <row r="36" spans="1:19" x14ac:dyDescent="0.25">
      <c r="A36" s="133" t="s">
        <v>1265</v>
      </c>
      <c r="B36" s="133" t="s">
        <v>1266</v>
      </c>
      <c r="C36" s="133" t="s">
        <v>22</v>
      </c>
      <c r="D36" s="133">
        <v>3229731506</v>
      </c>
      <c r="E36" s="133" t="s">
        <v>82</v>
      </c>
      <c r="F36" s="133" t="s">
        <v>24</v>
      </c>
      <c r="G36" s="133" t="s">
        <v>72</v>
      </c>
      <c r="H36" s="133" t="s">
        <v>29</v>
      </c>
      <c r="I36" s="133" t="s">
        <v>28</v>
      </c>
      <c r="J36" s="133" t="s">
        <v>42</v>
      </c>
      <c r="K36" s="133" t="s">
        <v>47</v>
      </c>
      <c r="L36" s="133" t="s">
        <v>22</v>
      </c>
      <c r="M36" s="134">
        <v>45204</v>
      </c>
      <c r="N36" s="134">
        <v>45204</v>
      </c>
      <c r="O36" s="132">
        <v>469270</v>
      </c>
      <c r="P36" s="132">
        <v>499270</v>
      </c>
      <c r="Q36" s="132">
        <v>94861.3</v>
      </c>
      <c r="R36" s="132">
        <v>594131.30000000005</v>
      </c>
      <c r="S36" s="120">
        <v>12201</v>
      </c>
    </row>
    <row r="37" spans="1:19" x14ac:dyDescent="0.25">
      <c r="A37" s="133" t="s">
        <v>1267</v>
      </c>
      <c r="B37" s="133" t="s">
        <v>1268</v>
      </c>
      <c r="C37" s="133" t="s">
        <v>22</v>
      </c>
      <c r="D37" s="133"/>
      <c r="E37" s="133" t="s">
        <v>54</v>
      </c>
      <c r="F37" s="133" t="s">
        <v>24</v>
      </c>
      <c r="G37" s="133" t="s">
        <v>32</v>
      </c>
      <c r="H37" s="133" t="s">
        <v>29</v>
      </c>
      <c r="I37" s="133" t="s">
        <v>28</v>
      </c>
      <c r="J37" s="133" t="s">
        <v>42</v>
      </c>
      <c r="K37" s="133" t="s">
        <v>149</v>
      </c>
      <c r="L37" s="133" t="s">
        <v>22</v>
      </c>
      <c r="M37" s="134">
        <v>45203</v>
      </c>
      <c r="N37" s="134">
        <v>45203</v>
      </c>
      <c r="O37" s="132">
        <v>624000</v>
      </c>
      <c r="P37" s="132">
        <v>624000</v>
      </c>
      <c r="Q37" s="132">
        <v>118560</v>
      </c>
      <c r="R37" s="132">
        <v>742560</v>
      </c>
      <c r="S37" s="120">
        <v>18720</v>
      </c>
    </row>
    <row r="38" spans="1:19" x14ac:dyDescent="0.25">
      <c r="A38" s="133" t="s">
        <v>1269</v>
      </c>
      <c r="B38" s="133" t="s">
        <v>489</v>
      </c>
      <c r="C38" s="133" t="s">
        <v>22</v>
      </c>
      <c r="D38" s="133">
        <v>3107846507</v>
      </c>
      <c r="E38" s="133" t="s">
        <v>54</v>
      </c>
      <c r="F38" s="133" t="s">
        <v>24</v>
      </c>
      <c r="G38" s="133" t="s">
        <v>32</v>
      </c>
      <c r="H38" s="133" t="s">
        <v>29</v>
      </c>
      <c r="I38" s="133" t="s">
        <v>28</v>
      </c>
      <c r="J38" s="133" t="s">
        <v>490</v>
      </c>
      <c r="K38" s="133" t="s">
        <v>27</v>
      </c>
      <c r="L38" s="133" t="s">
        <v>22</v>
      </c>
      <c r="M38" s="134">
        <v>45203</v>
      </c>
      <c r="N38" s="134">
        <v>45203</v>
      </c>
      <c r="O38" s="132">
        <v>190000</v>
      </c>
      <c r="P38" s="132">
        <v>190000</v>
      </c>
      <c r="Q38" s="132">
        <v>36100</v>
      </c>
      <c r="R38" s="132">
        <v>226100</v>
      </c>
      <c r="S38" s="120">
        <v>5700</v>
      </c>
    </row>
    <row r="39" spans="1:19" x14ac:dyDescent="0.25">
      <c r="A39" s="133" t="s">
        <v>1270</v>
      </c>
      <c r="B39" s="133" t="s">
        <v>1271</v>
      </c>
      <c r="C39" s="133" t="s">
        <v>22</v>
      </c>
      <c r="D39" s="133">
        <v>3104341666</v>
      </c>
      <c r="E39" s="133" t="s">
        <v>26</v>
      </c>
      <c r="F39" s="133" t="s">
        <v>24</v>
      </c>
      <c r="G39" s="133" t="s">
        <v>32</v>
      </c>
      <c r="H39" s="133" t="s">
        <v>29</v>
      </c>
      <c r="I39" s="133" t="s">
        <v>28</v>
      </c>
      <c r="J39" s="133" t="s">
        <v>104</v>
      </c>
      <c r="K39" s="133" t="s">
        <v>33</v>
      </c>
      <c r="L39" s="133" t="s">
        <v>22</v>
      </c>
      <c r="M39" s="134">
        <v>45203</v>
      </c>
      <c r="N39" s="134">
        <v>45208</v>
      </c>
      <c r="O39" s="132">
        <v>1931472</v>
      </c>
      <c r="P39" s="132">
        <v>1954472</v>
      </c>
      <c r="Q39" s="132">
        <v>371349.68</v>
      </c>
      <c r="R39" s="132">
        <v>2325821.6800000002</v>
      </c>
      <c r="S39" s="120">
        <v>50218</v>
      </c>
    </row>
    <row r="40" spans="1:19" x14ac:dyDescent="0.25">
      <c r="A40" s="133" t="s">
        <v>1272</v>
      </c>
      <c r="B40" s="133" t="s">
        <v>1273</v>
      </c>
      <c r="C40" s="133" t="s">
        <v>22</v>
      </c>
      <c r="D40" s="133">
        <v>3232840827</v>
      </c>
      <c r="E40" s="133" t="s">
        <v>26</v>
      </c>
      <c r="F40" s="133" t="s">
        <v>24</v>
      </c>
      <c r="G40" s="133" t="s">
        <v>32</v>
      </c>
      <c r="H40" s="133" t="s">
        <v>29</v>
      </c>
      <c r="I40" s="133" t="s">
        <v>28</v>
      </c>
      <c r="J40" s="133" t="s">
        <v>104</v>
      </c>
      <c r="K40" s="133" t="s">
        <v>33</v>
      </c>
      <c r="L40" s="133" t="s">
        <v>22</v>
      </c>
      <c r="M40" s="134">
        <v>45203</v>
      </c>
      <c r="N40" s="134">
        <v>45204</v>
      </c>
      <c r="O40" s="132">
        <v>1306584</v>
      </c>
      <c r="P40" s="132">
        <v>1306584</v>
      </c>
      <c r="Q40" s="132">
        <v>248250.96</v>
      </c>
      <c r="R40" s="132">
        <v>1554834.96</v>
      </c>
      <c r="S40" s="120">
        <v>33971</v>
      </c>
    </row>
    <row r="41" spans="1:19" x14ac:dyDescent="0.25">
      <c r="A41" s="133" t="s">
        <v>1274</v>
      </c>
      <c r="B41" s="133" t="s">
        <v>1275</v>
      </c>
      <c r="C41" s="133" t="s">
        <v>22</v>
      </c>
      <c r="D41" s="133">
        <v>3223895485</v>
      </c>
      <c r="E41" s="133" t="s">
        <v>54</v>
      </c>
      <c r="F41" s="133" t="s">
        <v>24</v>
      </c>
      <c r="G41" s="133" t="s">
        <v>72</v>
      </c>
      <c r="H41" s="133" t="s">
        <v>29</v>
      </c>
      <c r="I41" s="133" t="s">
        <v>28</v>
      </c>
      <c r="J41" s="133" t="s">
        <v>42</v>
      </c>
      <c r="K41" s="133" t="s">
        <v>61</v>
      </c>
      <c r="L41" s="133" t="s">
        <v>22</v>
      </c>
      <c r="M41" s="134">
        <v>45203</v>
      </c>
      <c r="N41" s="134">
        <v>45203</v>
      </c>
      <c r="O41" s="132">
        <v>19000</v>
      </c>
      <c r="P41" s="132">
        <v>19000</v>
      </c>
      <c r="Q41" s="132">
        <v>3610</v>
      </c>
      <c r="R41" s="132">
        <v>22610</v>
      </c>
      <c r="S41" s="120">
        <v>1570</v>
      </c>
    </row>
    <row r="42" spans="1:19" x14ac:dyDescent="0.25">
      <c r="A42" s="133" t="s">
        <v>1276</v>
      </c>
      <c r="B42" s="133" t="s">
        <v>489</v>
      </c>
      <c r="C42" s="133" t="s">
        <v>22</v>
      </c>
      <c r="D42" s="133">
        <v>3107846507</v>
      </c>
      <c r="E42" s="133" t="s">
        <v>54</v>
      </c>
      <c r="F42" s="133" t="s">
        <v>24</v>
      </c>
      <c r="G42" s="133" t="s">
        <v>32</v>
      </c>
      <c r="H42" s="133" t="s">
        <v>29</v>
      </c>
      <c r="I42" s="133" t="s">
        <v>28</v>
      </c>
      <c r="J42" s="133" t="s">
        <v>490</v>
      </c>
      <c r="K42" s="133" t="s">
        <v>27</v>
      </c>
      <c r="L42" s="133" t="s">
        <v>22</v>
      </c>
      <c r="M42" s="134">
        <v>45203</v>
      </c>
      <c r="N42" s="134">
        <v>45203</v>
      </c>
      <c r="O42" s="132">
        <v>210000</v>
      </c>
      <c r="P42" s="132">
        <v>210000</v>
      </c>
      <c r="Q42" s="132">
        <v>39900</v>
      </c>
      <c r="R42" s="132">
        <v>249900</v>
      </c>
      <c r="S42" s="120">
        <v>6300</v>
      </c>
    </row>
    <row r="43" spans="1:19" x14ac:dyDescent="0.25">
      <c r="A43" s="133" t="s">
        <v>1277</v>
      </c>
      <c r="B43" s="133" t="s">
        <v>1278</v>
      </c>
      <c r="C43" s="133" t="s">
        <v>22</v>
      </c>
      <c r="D43" s="133">
        <v>3164916178</v>
      </c>
      <c r="E43" s="133" t="s">
        <v>82</v>
      </c>
      <c r="F43" s="133" t="s">
        <v>130</v>
      </c>
      <c r="G43" s="133" t="s">
        <v>32</v>
      </c>
      <c r="H43" s="133" t="s">
        <v>29</v>
      </c>
      <c r="I43" s="133" t="s">
        <v>28</v>
      </c>
      <c r="J43" s="133" t="s">
        <v>42</v>
      </c>
      <c r="K43" s="133" t="s">
        <v>27</v>
      </c>
      <c r="L43" s="133" t="s">
        <v>22</v>
      </c>
      <c r="M43" s="134">
        <v>45203</v>
      </c>
      <c r="N43" s="134">
        <v>45203</v>
      </c>
      <c r="O43" s="132">
        <v>1598664</v>
      </c>
      <c r="P43" s="132">
        <v>1598664</v>
      </c>
      <c r="Q43" s="132">
        <v>303746.15999999997</v>
      </c>
      <c r="R43" s="132">
        <v>1902410.16</v>
      </c>
      <c r="S43" s="120">
        <v>41565</v>
      </c>
    </row>
    <row r="44" spans="1:19" x14ac:dyDescent="0.25">
      <c r="A44" s="133" t="s">
        <v>1279</v>
      </c>
      <c r="B44" s="133" t="s">
        <v>1280</v>
      </c>
      <c r="C44" s="133" t="s">
        <v>22</v>
      </c>
      <c r="D44" s="133">
        <v>3162783939</v>
      </c>
      <c r="E44" s="133" t="s">
        <v>54</v>
      </c>
      <c r="F44" s="133" t="s">
        <v>24</v>
      </c>
      <c r="G44" s="133" t="s">
        <v>32</v>
      </c>
      <c r="H44" s="133" t="s">
        <v>29</v>
      </c>
      <c r="I44" s="133" t="s">
        <v>28</v>
      </c>
      <c r="J44" s="133" t="s">
        <v>42</v>
      </c>
      <c r="K44" s="133" t="s">
        <v>27</v>
      </c>
      <c r="L44" s="133" t="s">
        <v>22</v>
      </c>
      <c r="M44" s="134">
        <v>45202</v>
      </c>
      <c r="N44" s="134">
        <v>45202</v>
      </c>
      <c r="O44" s="132">
        <v>270000</v>
      </c>
      <c r="P44" s="132">
        <v>270000</v>
      </c>
      <c r="Q44" s="132">
        <v>51300</v>
      </c>
      <c r="R44" s="132">
        <v>321300</v>
      </c>
      <c r="S44" s="120">
        <v>8100</v>
      </c>
    </row>
    <row r="45" spans="1:19" x14ac:dyDescent="0.25">
      <c r="A45" s="133" t="s">
        <v>1281</v>
      </c>
      <c r="B45" s="133" t="s">
        <v>519</v>
      </c>
      <c r="C45" s="133" t="s">
        <v>22</v>
      </c>
      <c r="D45" s="133">
        <v>3203462640</v>
      </c>
      <c r="E45" s="133" t="s">
        <v>54</v>
      </c>
      <c r="F45" s="133" t="s">
        <v>24</v>
      </c>
      <c r="G45" s="133" t="s">
        <v>32</v>
      </c>
      <c r="H45" s="133" t="s">
        <v>29</v>
      </c>
      <c r="I45" s="133" t="s">
        <v>28</v>
      </c>
      <c r="J45" s="133" t="s">
        <v>520</v>
      </c>
      <c r="K45" s="133" t="s">
        <v>27</v>
      </c>
      <c r="L45" s="133" t="s">
        <v>22</v>
      </c>
      <c r="M45" s="134">
        <v>45202</v>
      </c>
      <c r="N45" s="134">
        <v>45202</v>
      </c>
      <c r="O45" s="132">
        <v>1172706</v>
      </c>
      <c r="P45" s="132">
        <v>1172706</v>
      </c>
      <c r="Q45" s="132">
        <v>222814.139999999</v>
      </c>
      <c r="R45" s="132">
        <v>1395520.14</v>
      </c>
      <c r="S45" s="120">
        <v>30490</v>
      </c>
    </row>
    <row r="46" spans="1:19" x14ac:dyDescent="0.25">
      <c r="A46" s="133" t="s">
        <v>1284</v>
      </c>
      <c r="B46" s="133" t="s">
        <v>833</v>
      </c>
      <c r="C46" s="133" t="s">
        <v>22</v>
      </c>
      <c r="D46" s="133">
        <v>3125688497</v>
      </c>
      <c r="E46" s="133" t="s">
        <v>54</v>
      </c>
      <c r="F46" s="133" t="s">
        <v>24</v>
      </c>
      <c r="G46" s="133" t="s">
        <v>72</v>
      </c>
      <c r="H46" s="133" t="s">
        <v>29</v>
      </c>
      <c r="I46" s="133" t="s">
        <v>28</v>
      </c>
      <c r="J46" s="133" t="s">
        <v>42</v>
      </c>
      <c r="K46" s="133" t="s">
        <v>27</v>
      </c>
      <c r="L46" s="133" t="s">
        <v>22</v>
      </c>
      <c r="M46" s="134">
        <v>45202</v>
      </c>
      <c r="N46" s="134">
        <v>45202</v>
      </c>
      <c r="O46" s="132">
        <v>19000</v>
      </c>
      <c r="P46" s="132">
        <v>19000</v>
      </c>
      <c r="Q46" s="132">
        <v>3610</v>
      </c>
      <c r="R46" s="132">
        <v>22610</v>
      </c>
      <c r="S46" s="120">
        <v>570</v>
      </c>
    </row>
    <row r="47" spans="1:19" x14ac:dyDescent="0.25">
      <c r="A47" s="133" t="s">
        <v>1285</v>
      </c>
      <c r="B47" s="133" t="s">
        <v>519</v>
      </c>
      <c r="C47" s="133" t="s">
        <v>22</v>
      </c>
      <c r="D47" s="133">
        <v>3135492614</v>
      </c>
      <c r="E47" s="133" t="s">
        <v>54</v>
      </c>
      <c r="F47" s="133" t="s">
        <v>24</v>
      </c>
      <c r="G47" s="133" t="s">
        <v>32</v>
      </c>
      <c r="H47" s="133" t="s">
        <v>29</v>
      </c>
      <c r="I47" s="133" t="s">
        <v>28</v>
      </c>
      <c r="J47" s="133" t="s">
        <v>520</v>
      </c>
      <c r="K47" s="133" t="s">
        <v>27</v>
      </c>
      <c r="L47" s="133" t="s">
        <v>22</v>
      </c>
      <c r="M47" s="134">
        <v>45201</v>
      </c>
      <c r="N47" s="134">
        <v>45202</v>
      </c>
      <c r="O47" s="132">
        <v>1563608</v>
      </c>
      <c r="P47" s="132">
        <v>1563608</v>
      </c>
      <c r="Q47" s="132">
        <v>297085.52</v>
      </c>
      <c r="R47" s="132">
        <v>1860693.52</v>
      </c>
      <c r="S47" s="120">
        <v>40654</v>
      </c>
    </row>
    <row r="48" spans="1:19" x14ac:dyDescent="0.25">
      <c r="A48" s="133" t="s">
        <v>1286</v>
      </c>
      <c r="B48" s="133" t="s">
        <v>1287</v>
      </c>
      <c r="C48" s="133" t="s">
        <v>22</v>
      </c>
      <c r="D48" s="133">
        <v>3175025986</v>
      </c>
      <c r="E48" s="133" t="s">
        <v>82</v>
      </c>
      <c r="F48" s="133" t="s">
        <v>130</v>
      </c>
      <c r="G48" s="133" t="s">
        <v>32</v>
      </c>
      <c r="H48" s="133" t="s">
        <v>29</v>
      </c>
      <c r="I48" s="133" t="s">
        <v>28</v>
      </c>
      <c r="J48" s="133" t="s">
        <v>1288</v>
      </c>
      <c r="K48" s="133" t="s">
        <v>33</v>
      </c>
      <c r="L48" s="133" t="s">
        <v>22</v>
      </c>
      <c r="M48" s="134">
        <v>45201</v>
      </c>
      <c r="N48" s="134">
        <v>45201</v>
      </c>
      <c r="O48" s="132">
        <v>3804352</v>
      </c>
      <c r="P48" s="132">
        <v>3804352</v>
      </c>
      <c r="Q48" s="132">
        <v>722826.87999999896</v>
      </c>
      <c r="R48" s="132">
        <v>4527178.88</v>
      </c>
      <c r="S48" s="120">
        <v>98913</v>
      </c>
    </row>
    <row r="49" spans="1:22" x14ac:dyDescent="0.25">
      <c r="A49" s="133" t="s">
        <v>1289</v>
      </c>
      <c r="B49" s="133" t="s">
        <v>1095</v>
      </c>
      <c r="C49" s="133" t="s">
        <v>22</v>
      </c>
      <c r="D49" s="133">
        <v>3002490616</v>
      </c>
      <c r="E49" s="133" t="s">
        <v>82</v>
      </c>
      <c r="F49" s="133" t="s">
        <v>24</v>
      </c>
      <c r="G49" s="133" t="s">
        <v>32</v>
      </c>
      <c r="H49" s="133" t="s">
        <v>29</v>
      </c>
      <c r="I49" s="133" t="s">
        <v>28</v>
      </c>
      <c r="J49" s="133" t="s">
        <v>42</v>
      </c>
      <c r="K49" s="133" t="s">
        <v>27</v>
      </c>
      <c r="L49" s="133" t="s">
        <v>22</v>
      </c>
      <c r="M49" s="134">
        <v>45201</v>
      </c>
      <c r="N49" s="134">
        <v>45201</v>
      </c>
      <c r="O49" s="132">
        <v>431808</v>
      </c>
      <c r="P49" s="132">
        <v>461808</v>
      </c>
      <c r="Q49" s="132">
        <v>87743.52</v>
      </c>
      <c r="R49" s="132">
        <v>549551.52</v>
      </c>
      <c r="S49" s="120">
        <v>11227</v>
      </c>
    </row>
    <row r="50" spans="1:22" x14ac:dyDescent="0.25">
      <c r="A50" s="133" t="s">
        <v>1290</v>
      </c>
      <c r="B50" s="133" t="s">
        <v>1291</v>
      </c>
      <c r="C50" s="133" t="s">
        <v>22</v>
      </c>
      <c r="D50" s="133">
        <v>3142414796</v>
      </c>
      <c r="E50" s="133" t="s">
        <v>82</v>
      </c>
      <c r="F50" s="133" t="s">
        <v>24</v>
      </c>
      <c r="G50" s="133" t="s">
        <v>32</v>
      </c>
      <c r="H50" s="133" t="s">
        <v>29</v>
      </c>
      <c r="I50" s="133" t="s">
        <v>28</v>
      </c>
      <c r="J50" s="133" t="s">
        <v>42</v>
      </c>
      <c r="K50" s="133" t="s">
        <v>27</v>
      </c>
      <c r="L50" s="133" t="s">
        <v>22</v>
      </c>
      <c r="M50" s="134">
        <v>45201</v>
      </c>
      <c r="N50" s="134">
        <v>45201</v>
      </c>
      <c r="O50" s="132">
        <v>180000</v>
      </c>
      <c r="P50" s="132">
        <v>180000</v>
      </c>
      <c r="Q50" s="132">
        <v>34200</v>
      </c>
      <c r="R50" s="132">
        <v>214200</v>
      </c>
      <c r="S50" s="120">
        <v>3900</v>
      </c>
    </row>
    <row r="51" spans="1:22" x14ac:dyDescent="0.25">
      <c r="A51" s="133" t="s">
        <v>1292</v>
      </c>
      <c r="B51" s="133" t="s">
        <v>529</v>
      </c>
      <c r="C51" s="133" t="s">
        <v>22</v>
      </c>
      <c r="D51" s="133">
        <v>3214928372</v>
      </c>
      <c r="E51" s="133" t="s">
        <v>82</v>
      </c>
      <c r="F51" s="133" t="s">
        <v>24</v>
      </c>
      <c r="G51" s="133" t="s">
        <v>32</v>
      </c>
      <c r="H51" s="133" t="s">
        <v>29</v>
      </c>
      <c r="I51" s="133" t="s">
        <v>28</v>
      </c>
      <c r="J51" s="133" t="s">
        <v>42</v>
      </c>
      <c r="K51" s="133" t="s">
        <v>27</v>
      </c>
      <c r="L51" s="133" t="s">
        <v>22</v>
      </c>
      <c r="M51" s="134">
        <v>45201</v>
      </c>
      <c r="N51" s="134">
        <v>45201</v>
      </c>
      <c r="O51" s="132">
        <v>124996</v>
      </c>
      <c r="P51" s="132">
        <v>154996</v>
      </c>
      <c r="Q51" s="132">
        <v>29449.24</v>
      </c>
      <c r="R51" s="132">
        <v>184445.24</v>
      </c>
      <c r="S51" s="120">
        <v>3506</v>
      </c>
    </row>
    <row r="52" spans="1:22" x14ac:dyDescent="0.25">
      <c r="A52" s="133" t="s">
        <v>1293</v>
      </c>
      <c r="B52" s="133" t="s">
        <v>725</v>
      </c>
      <c r="C52" s="133" t="s">
        <v>22</v>
      </c>
      <c r="D52" s="133">
        <v>3105039035</v>
      </c>
      <c r="E52" s="133" t="s">
        <v>26</v>
      </c>
      <c r="F52" s="133" t="s">
        <v>24</v>
      </c>
      <c r="G52" s="133" t="s">
        <v>32</v>
      </c>
      <c r="H52" s="133" t="s">
        <v>29</v>
      </c>
      <c r="I52" s="133" t="s">
        <v>28</v>
      </c>
      <c r="J52" s="133" t="s">
        <v>104</v>
      </c>
      <c r="K52" s="133" t="s">
        <v>27</v>
      </c>
      <c r="L52" s="133" t="s">
        <v>22</v>
      </c>
      <c r="M52" s="134">
        <v>45201</v>
      </c>
      <c r="N52" s="134">
        <v>45201</v>
      </c>
      <c r="O52" s="132">
        <v>705000</v>
      </c>
      <c r="P52" s="132">
        <v>750000</v>
      </c>
      <c r="Q52" s="132">
        <v>142500</v>
      </c>
      <c r="R52" s="132">
        <v>892500</v>
      </c>
      <c r="S52" s="120">
        <v>18330</v>
      </c>
    </row>
    <row r="53" spans="1:22" x14ac:dyDescent="0.25">
      <c r="A53" s="133" t="s">
        <v>1294</v>
      </c>
      <c r="B53" s="133" t="s">
        <v>1295</v>
      </c>
      <c r="C53" s="133" t="s">
        <v>22</v>
      </c>
      <c r="D53" s="133">
        <v>3184018444</v>
      </c>
      <c r="E53" s="133" t="s">
        <v>54</v>
      </c>
      <c r="F53" s="133" t="s">
        <v>24</v>
      </c>
      <c r="G53" s="133" t="s">
        <v>32</v>
      </c>
      <c r="H53" s="133" t="s">
        <v>29</v>
      </c>
      <c r="I53" s="133" t="s">
        <v>28</v>
      </c>
      <c r="J53" s="133" t="s">
        <v>1012</v>
      </c>
      <c r="K53" s="133" t="s">
        <v>27</v>
      </c>
      <c r="L53" s="133" t="s">
        <v>22</v>
      </c>
      <c r="M53" s="134">
        <v>45201</v>
      </c>
      <c r="N53" s="134">
        <v>45208</v>
      </c>
      <c r="O53" s="132">
        <v>1038576</v>
      </c>
      <c r="P53" s="132">
        <v>1063576</v>
      </c>
      <c r="Q53" s="132">
        <v>202079.44</v>
      </c>
      <c r="R53" s="132">
        <v>1265655.44</v>
      </c>
      <c r="S53" s="120">
        <v>20772</v>
      </c>
    </row>
    <row r="54" spans="1:22" ht="15.75" thickBot="1" x14ac:dyDescent="0.3">
      <c r="A54" s="133" t="s">
        <v>1296</v>
      </c>
      <c r="B54" s="133" t="s">
        <v>1297</v>
      </c>
      <c r="C54" s="133" t="s">
        <v>22</v>
      </c>
      <c r="D54" s="133">
        <v>3007256324</v>
      </c>
      <c r="E54" s="133" t="s">
        <v>26</v>
      </c>
      <c r="F54" s="133" t="s">
        <v>24</v>
      </c>
      <c r="G54" s="133" t="s">
        <v>32</v>
      </c>
      <c r="H54" s="133" t="s">
        <v>29</v>
      </c>
      <c r="I54" s="133" t="s">
        <v>28</v>
      </c>
      <c r="J54" s="133" t="s">
        <v>1012</v>
      </c>
      <c r="K54" s="133" t="s">
        <v>33</v>
      </c>
      <c r="L54" s="133" t="s">
        <v>22</v>
      </c>
      <c r="M54" s="134">
        <v>45201</v>
      </c>
      <c r="N54" s="134">
        <v>45201</v>
      </c>
      <c r="O54" s="136">
        <v>379000</v>
      </c>
      <c r="P54" s="132">
        <v>379000</v>
      </c>
      <c r="Q54" s="132">
        <v>72010</v>
      </c>
      <c r="R54" s="132">
        <v>451010</v>
      </c>
      <c r="S54" s="120">
        <v>9854</v>
      </c>
    </row>
    <row r="55" spans="1:22" ht="15.75" thickBot="1" x14ac:dyDescent="0.3">
      <c r="O55" s="107">
        <f>SUM(O2:O54)</f>
        <v>48049574.439999998</v>
      </c>
      <c r="S55" s="145">
        <f>SUM(S2:S54)</f>
        <v>1160497</v>
      </c>
    </row>
    <row r="57" spans="1:22" x14ac:dyDescent="0.25">
      <c r="P57" s="178" t="s">
        <v>115</v>
      </c>
      <c r="Q57" s="179"/>
    </row>
    <row r="58" spans="1:22" x14ac:dyDescent="0.25">
      <c r="P58" s="127" t="s">
        <v>116</v>
      </c>
      <c r="Q58" s="127">
        <v>23340001</v>
      </c>
      <c r="V58">
        <v>1152307</v>
      </c>
    </row>
    <row r="59" spans="1:22" x14ac:dyDescent="0.25">
      <c r="P59" s="128" t="s">
        <v>117</v>
      </c>
      <c r="Q59" s="128">
        <f>O55+'PENDIENTE POR COMISION '!O34</f>
        <v>61954854.439999998</v>
      </c>
    </row>
    <row r="60" spans="1:22" x14ac:dyDescent="0.25">
      <c r="P60" s="74" t="s">
        <v>1309</v>
      </c>
      <c r="Q60" s="74">
        <f>O55</f>
        <v>48049574.439999998</v>
      </c>
    </row>
    <row r="61" spans="1:22" x14ac:dyDescent="0.25">
      <c r="P61" s="125"/>
      <c r="Q61" s="126"/>
    </row>
    <row r="62" spans="1:22" x14ac:dyDescent="0.25">
      <c r="P62" s="125" t="s">
        <v>1308</v>
      </c>
      <c r="Q62" s="126">
        <v>596787.51</v>
      </c>
    </row>
    <row r="63" spans="1:22" x14ac:dyDescent="0.25">
      <c r="P63" s="114" t="s">
        <v>1307</v>
      </c>
      <c r="Q63" s="115">
        <v>1058693</v>
      </c>
    </row>
    <row r="64" spans="1:22" x14ac:dyDescent="0.25">
      <c r="P64" s="114"/>
      <c r="Q64" s="115"/>
    </row>
    <row r="65" spans="16:17" x14ac:dyDescent="0.25">
      <c r="P65" s="79" t="s">
        <v>1306</v>
      </c>
      <c r="Q65" s="79">
        <f>Q62+Q63</f>
        <v>1655480.51</v>
      </c>
    </row>
  </sheetData>
  <autoFilter ref="A1:V1" xr:uid="{C57346FB-7EA5-4FCD-A9BC-1B37F945CFBF}"/>
  <mergeCells count="1">
    <mergeCell ref="P57:Q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27F8-39A2-451A-8611-B5C726880C31}">
  <dimension ref="A1:U55"/>
  <sheetViews>
    <sheetView topLeftCell="A39" workbookViewId="0">
      <selection activeCell="S56" sqref="S56"/>
    </sheetView>
  </sheetViews>
  <sheetFormatPr baseColWidth="10" defaultRowHeight="15" x14ac:dyDescent="0.25"/>
  <cols>
    <col min="1" max="1" width="21" bestFit="1" customWidth="1"/>
    <col min="2" max="2" width="41.5703125" customWidth="1"/>
    <col min="4" max="4" width="26" hidden="1" customWidth="1"/>
    <col min="5" max="9" width="0" hidden="1" customWidth="1"/>
    <col min="10" max="10" width="5.5703125" hidden="1" customWidth="1"/>
    <col min="11" max="14" width="0" hidden="1" customWidth="1"/>
    <col min="17" max="17" width="16.7109375" style="68" customWidth="1"/>
    <col min="18" max="18" width="30.7109375" style="68" bestFit="1" customWidth="1"/>
    <col min="19" max="20" width="15.5703125" style="68" bestFit="1" customWidth="1"/>
    <col min="21" max="21" width="15.28515625" bestFit="1" customWidth="1"/>
  </cols>
  <sheetData>
    <row r="1" spans="1:21" x14ac:dyDescent="0.25">
      <c r="A1" s="151" t="s">
        <v>0</v>
      </c>
      <c r="B1" s="152" t="s">
        <v>3</v>
      </c>
      <c r="C1" s="152" t="s">
        <v>4</v>
      </c>
      <c r="D1" s="152" t="s">
        <v>122</v>
      </c>
      <c r="E1" s="152" t="s">
        <v>123</v>
      </c>
      <c r="F1" s="152" t="s">
        <v>124</v>
      </c>
      <c r="G1" s="152" t="s">
        <v>9</v>
      </c>
      <c r="H1" s="152" t="s">
        <v>7</v>
      </c>
      <c r="I1" s="152" t="s">
        <v>8</v>
      </c>
      <c r="J1" s="152" t="s">
        <v>19</v>
      </c>
      <c r="K1" s="152" t="s">
        <v>11</v>
      </c>
      <c r="L1" s="152" t="s">
        <v>6</v>
      </c>
      <c r="M1" s="152" t="s">
        <v>10</v>
      </c>
      <c r="N1" s="152" t="s">
        <v>14</v>
      </c>
      <c r="O1" s="152" t="s">
        <v>12</v>
      </c>
      <c r="P1" s="152" t="s">
        <v>13</v>
      </c>
      <c r="Q1" s="153" t="s">
        <v>15</v>
      </c>
      <c r="R1" s="153" t="s">
        <v>16</v>
      </c>
      <c r="S1" s="153" t="s">
        <v>17</v>
      </c>
      <c r="T1" s="163" t="s">
        <v>18</v>
      </c>
      <c r="U1" s="170" t="s">
        <v>1443</v>
      </c>
    </row>
    <row r="2" spans="1:21" x14ac:dyDescent="0.25">
      <c r="A2" s="84" t="s">
        <v>1310</v>
      </c>
      <c r="B2" s="69" t="s">
        <v>1311</v>
      </c>
      <c r="C2" s="69" t="s">
        <v>22</v>
      </c>
      <c r="D2" s="69" t="s">
        <v>42</v>
      </c>
      <c r="E2" s="69" t="s">
        <v>1312</v>
      </c>
      <c r="F2" s="69">
        <v>3028570667</v>
      </c>
      <c r="G2" s="69" t="s">
        <v>82</v>
      </c>
      <c r="H2" s="69" t="s">
        <v>24</v>
      </c>
      <c r="I2" s="69" t="s">
        <v>32</v>
      </c>
      <c r="J2" s="69" t="s">
        <v>29</v>
      </c>
      <c r="K2" s="69" t="s">
        <v>28</v>
      </c>
      <c r="L2" s="69" t="s">
        <v>42</v>
      </c>
      <c r="M2" s="69" t="s">
        <v>149</v>
      </c>
      <c r="N2" s="69" t="s">
        <v>22</v>
      </c>
      <c r="O2" s="71">
        <v>45259</v>
      </c>
      <c r="P2" s="71">
        <v>45259</v>
      </c>
      <c r="Q2" s="70">
        <v>492864</v>
      </c>
      <c r="R2" s="70">
        <v>522864</v>
      </c>
      <c r="S2" s="70">
        <v>99344.16</v>
      </c>
      <c r="T2" s="164">
        <v>622208.16</v>
      </c>
      <c r="U2" s="166">
        <v>12814.46</v>
      </c>
    </row>
    <row r="3" spans="1:21" x14ac:dyDescent="0.25">
      <c r="A3" s="84" t="s">
        <v>1313</v>
      </c>
      <c r="B3" s="69" t="s">
        <v>1314</v>
      </c>
      <c r="C3" s="69" t="s">
        <v>22</v>
      </c>
      <c r="D3" s="69" t="s">
        <v>42</v>
      </c>
      <c r="E3" s="69"/>
      <c r="F3" s="69">
        <v>3202344776</v>
      </c>
      <c r="G3" s="69" t="s">
        <v>54</v>
      </c>
      <c r="H3" s="69" t="s">
        <v>24</v>
      </c>
      <c r="I3" s="69" t="s">
        <v>60</v>
      </c>
      <c r="J3" s="69" t="s">
        <v>29</v>
      </c>
      <c r="K3" s="69" t="s">
        <v>28</v>
      </c>
      <c r="L3" s="69" t="s">
        <v>42</v>
      </c>
      <c r="M3" s="69" t="s">
        <v>33</v>
      </c>
      <c r="N3" s="69" t="s">
        <v>22</v>
      </c>
      <c r="O3" s="71">
        <v>45259</v>
      </c>
      <c r="P3" s="71">
        <v>45259</v>
      </c>
      <c r="Q3" s="70">
        <v>168920</v>
      </c>
      <c r="R3" s="70">
        <v>168920</v>
      </c>
      <c r="S3" s="70">
        <v>32094.799999999999</v>
      </c>
      <c r="T3" s="164">
        <v>201014.8</v>
      </c>
      <c r="U3" s="166">
        <v>4391.92</v>
      </c>
    </row>
    <row r="4" spans="1:21" x14ac:dyDescent="0.25">
      <c r="A4" s="84" t="s">
        <v>1315</v>
      </c>
      <c r="B4" s="69" t="s">
        <v>1316</v>
      </c>
      <c r="C4" s="69" t="s">
        <v>22</v>
      </c>
      <c r="D4" s="69" t="s">
        <v>42</v>
      </c>
      <c r="E4" s="69"/>
      <c r="F4" s="69">
        <v>3202706143</v>
      </c>
      <c r="G4" s="69" t="s">
        <v>54</v>
      </c>
      <c r="H4" s="69" t="s">
        <v>24</v>
      </c>
      <c r="I4" s="69" t="s">
        <v>32</v>
      </c>
      <c r="J4" s="69" t="s">
        <v>29</v>
      </c>
      <c r="K4" s="69" t="s">
        <v>28</v>
      </c>
      <c r="L4" s="69" t="s">
        <v>42</v>
      </c>
      <c r="M4" s="69" t="s">
        <v>33</v>
      </c>
      <c r="N4" s="69" t="s">
        <v>22</v>
      </c>
      <c r="O4" s="71">
        <v>45259</v>
      </c>
      <c r="P4" s="71">
        <v>45259</v>
      </c>
      <c r="Q4" s="70">
        <v>362152</v>
      </c>
      <c r="R4" s="70">
        <v>362152</v>
      </c>
      <c r="S4" s="70">
        <v>68808.88</v>
      </c>
      <c r="T4" s="164">
        <v>430960.88</v>
      </c>
      <c r="U4" s="166">
        <v>7243.04</v>
      </c>
    </row>
    <row r="5" spans="1:21" x14ac:dyDescent="0.25">
      <c r="A5" s="84" t="s">
        <v>1317</v>
      </c>
      <c r="B5" s="69" t="s">
        <v>851</v>
      </c>
      <c r="C5" s="69" t="s">
        <v>22</v>
      </c>
      <c r="D5" s="69" t="s">
        <v>42</v>
      </c>
      <c r="E5" s="69" t="s">
        <v>1318</v>
      </c>
      <c r="F5" s="69">
        <v>3006055678</v>
      </c>
      <c r="G5" s="69" t="s">
        <v>82</v>
      </c>
      <c r="H5" s="69" t="s">
        <v>24</v>
      </c>
      <c r="I5" s="69" t="s">
        <v>32</v>
      </c>
      <c r="J5" s="69" t="s">
        <v>29</v>
      </c>
      <c r="K5" s="69" t="s">
        <v>28</v>
      </c>
      <c r="L5" s="69" t="s">
        <v>42</v>
      </c>
      <c r="M5" s="69" t="s">
        <v>27</v>
      </c>
      <c r="N5" s="69" t="s">
        <v>22</v>
      </c>
      <c r="O5" s="71">
        <v>45259</v>
      </c>
      <c r="P5" s="71">
        <v>45259</v>
      </c>
      <c r="Q5" s="70">
        <v>60000</v>
      </c>
      <c r="R5" s="70">
        <v>90000</v>
      </c>
      <c r="S5" s="70">
        <v>17100</v>
      </c>
      <c r="T5" s="164">
        <v>107100</v>
      </c>
      <c r="U5" s="166">
        <v>1704</v>
      </c>
    </row>
    <row r="6" spans="1:21" x14ac:dyDescent="0.25">
      <c r="A6" s="84" t="s">
        <v>1319</v>
      </c>
      <c r="B6" s="69" t="s">
        <v>519</v>
      </c>
      <c r="C6" s="69" t="s">
        <v>22</v>
      </c>
      <c r="D6" s="69" t="s">
        <v>42</v>
      </c>
      <c r="E6" s="69" t="s">
        <v>1320</v>
      </c>
      <c r="F6" s="69">
        <v>3155946585</v>
      </c>
      <c r="G6" s="69" t="s">
        <v>82</v>
      </c>
      <c r="H6" s="69" t="s">
        <v>24</v>
      </c>
      <c r="I6" s="69" t="s">
        <v>32</v>
      </c>
      <c r="J6" s="69" t="s">
        <v>29</v>
      </c>
      <c r="K6" s="69" t="s">
        <v>28</v>
      </c>
      <c r="L6" s="69" t="s">
        <v>520</v>
      </c>
      <c r="M6" s="69" t="s">
        <v>27</v>
      </c>
      <c r="N6" s="69" t="s">
        <v>22</v>
      </c>
      <c r="O6" s="71">
        <v>45258</v>
      </c>
      <c r="P6" s="71">
        <v>45265</v>
      </c>
      <c r="Q6" s="70">
        <v>371790</v>
      </c>
      <c r="R6" s="70">
        <v>371790</v>
      </c>
      <c r="S6" s="70">
        <v>70640.100000000006</v>
      </c>
      <c r="T6" s="164">
        <v>442430.1</v>
      </c>
      <c r="U6" s="166">
        <v>9666.5400000000009</v>
      </c>
    </row>
    <row r="7" spans="1:21" x14ac:dyDescent="0.25">
      <c r="A7" s="84" t="s">
        <v>1321</v>
      </c>
      <c r="B7" s="69" t="s">
        <v>1322</v>
      </c>
      <c r="C7" s="69" t="s">
        <v>22</v>
      </c>
      <c r="D7" s="69" t="s">
        <v>42</v>
      </c>
      <c r="E7" s="69"/>
      <c r="F7" s="69">
        <v>3214630260</v>
      </c>
      <c r="G7" s="69" t="s">
        <v>54</v>
      </c>
      <c r="H7" s="69" t="s">
        <v>24</v>
      </c>
      <c r="I7" s="69" t="s">
        <v>60</v>
      </c>
      <c r="J7" s="69" t="s">
        <v>29</v>
      </c>
      <c r="K7" s="69" t="s">
        <v>28</v>
      </c>
      <c r="L7" s="69" t="s">
        <v>42</v>
      </c>
      <c r="M7" s="69" t="s">
        <v>27</v>
      </c>
      <c r="N7" s="69" t="s">
        <v>22</v>
      </c>
      <c r="O7" s="71">
        <v>45257</v>
      </c>
      <c r="P7" s="71">
        <v>45257</v>
      </c>
      <c r="Q7" s="70">
        <v>69972</v>
      </c>
      <c r="R7" s="70">
        <v>69972</v>
      </c>
      <c r="S7" s="70">
        <v>13294.68</v>
      </c>
      <c r="T7" s="164">
        <v>83266.679999999993</v>
      </c>
      <c r="U7" s="166">
        <v>2009.16</v>
      </c>
    </row>
    <row r="8" spans="1:21" x14ac:dyDescent="0.25">
      <c r="A8" s="84" t="s">
        <v>1323</v>
      </c>
      <c r="B8" s="69" t="s">
        <v>489</v>
      </c>
      <c r="C8" s="69" t="s">
        <v>22</v>
      </c>
      <c r="D8" s="69" t="s">
        <v>490</v>
      </c>
      <c r="E8" s="69"/>
      <c r="F8" s="69">
        <v>3107846507</v>
      </c>
      <c r="G8" s="69" t="s">
        <v>54</v>
      </c>
      <c r="H8" s="69" t="s">
        <v>24</v>
      </c>
      <c r="I8" s="69" t="s">
        <v>32</v>
      </c>
      <c r="J8" s="69" t="s">
        <v>29</v>
      </c>
      <c r="K8" s="69" t="s">
        <v>28</v>
      </c>
      <c r="L8" s="69" t="s">
        <v>490</v>
      </c>
      <c r="M8" s="69" t="s">
        <v>27</v>
      </c>
      <c r="N8" s="69" t="s">
        <v>22</v>
      </c>
      <c r="O8" s="71">
        <v>45253</v>
      </c>
      <c r="P8" s="71">
        <v>45253</v>
      </c>
      <c r="Q8" s="70">
        <v>394000</v>
      </c>
      <c r="R8" s="70">
        <v>394000</v>
      </c>
      <c r="S8" s="70">
        <v>74860</v>
      </c>
      <c r="T8" s="164">
        <v>468860</v>
      </c>
      <c r="U8" s="166">
        <v>11820</v>
      </c>
    </row>
    <row r="9" spans="1:21" x14ac:dyDescent="0.25">
      <c r="A9" s="84" t="s">
        <v>1324</v>
      </c>
      <c r="B9" s="69" t="s">
        <v>1325</v>
      </c>
      <c r="C9" s="69" t="s">
        <v>22</v>
      </c>
      <c r="D9" s="69" t="s">
        <v>790</v>
      </c>
      <c r="E9" s="69" t="s">
        <v>1326</v>
      </c>
      <c r="F9" s="69">
        <v>3235789307</v>
      </c>
      <c r="G9" s="69" t="s">
        <v>26</v>
      </c>
      <c r="H9" s="69" t="s">
        <v>24</v>
      </c>
      <c r="I9" s="69" t="s">
        <v>32</v>
      </c>
      <c r="J9" s="69" t="s">
        <v>29</v>
      </c>
      <c r="K9" s="69" t="s">
        <v>28</v>
      </c>
      <c r="L9" s="69" t="s">
        <v>790</v>
      </c>
      <c r="M9" s="69" t="s">
        <v>33</v>
      </c>
      <c r="N9" s="69" t="s">
        <v>22</v>
      </c>
      <c r="O9" s="71">
        <v>45253</v>
      </c>
      <c r="P9" s="71">
        <v>45254</v>
      </c>
      <c r="Q9" s="70">
        <v>326000</v>
      </c>
      <c r="R9" s="70">
        <v>326000</v>
      </c>
      <c r="S9" s="70">
        <v>61940</v>
      </c>
      <c r="T9" s="164">
        <v>387940</v>
      </c>
      <c r="U9" s="166">
        <v>8476</v>
      </c>
    </row>
    <row r="10" spans="1:21" x14ac:dyDescent="0.25">
      <c r="A10" s="84" t="s">
        <v>1327</v>
      </c>
      <c r="B10" s="69" t="s">
        <v>1328</v>
      </c>
      <c r="C10" s="69" t="s">
        <v>22</v>
      </c>
      <c r="D10" s="69" t="s">
        <v>114</v>
      </c>
      <c r="E10" s="69" t="s">
        <v>1329</v>
      </c>
      <c r="F10" s="69"/>
      <c r="G10" s="69" t="s">
        <v>26</v>
      </c>
      <c r="H10" s="69" t="s">
        <v>24</v>
      </c>
      <c r="I10" s="69" t="s">
        <v>25</v>
      </c>
      <c r="J10" s="69" t="s">
        <v>29</v>
      </c>
      <c r="K10" s="69" t="s">
        <v>28</v>
      </c>
      <c r="L10" s="69" t="s">
        <v>114</v>
      </c>
      <c r="M10" s="69" t="s">
        <v>27</v>
      </c>
      <c r="N10" s="69" t="s">
        <v>22</v>
      </c>
      <c r="O10" s="71">
        <v>45252</v>
      </c>
      <c r="P10" s="71">
        <v>45252</v>
      </c>
      <c r="Q10" s="70">
        <v>168920</v>
      </c>
      <c r="R10" s="70">
        <v>168920</v>
      </c>
      <c r="S10" s="70">
        <v>32094.799999999999</v>
      </c>
      <c r="T10" s="164">
        <v>201014.8</v>
      </c>
      <c r="U10" s="166">
        <v>4391.92</v>
      </c>
    </row>
    <row r="11" spans="1:21" x14ac:dyDescent="0.25">
      <c r="A11" s="84" t="s">
        <v>1330</v>
      </c>
      <c r="B11" s="69" t="s">
        <v>1331</v>
      </c>
      <c r="C11" s="69" t="s">
        <v>22</v>
      </c>
      <c r="D11" s="69" t="s">
        <v>42</v>
      </c>
      <c r="E11" s="69" t="s">
        <v>1332</v>
      </c>
      <c r="F11" s="69">
        <v>3112888518</v>
      </c>
      <c r="G11" s="69" t="s">
        <v>82</v>
      </c>
      <c r="H11" s="69" t="s">
        <v>24</v>
      </c>
      <c r="I11" s="69" t="s">
        <v>32</v>
      </c>
      <c r="J11" s="69" t="s">
        <v>29</v>
      </c>
      <c r="K11" s="69" t="s">
        <v>28</v>
      </c>
      <c r="L11" s="69" t="s">
        <v>42</v>
      </c>
      <c r="M11" s="69" t="s">
        <v>27</v>
      </c>
      <c r="N11" s="69" t="s">
        <v>22</v>
      </c>
      <c r="O11" s="71">
        <v>45252</v>
      </c>
      <c r="P11" s="71">
        <v>45252</v>
      </c>
      <c r="Q11" s="70">
        <v>2959000</v>
      </c>
      <c r="R11" s="70">
        <v>2959000</v>
      </c>
      <c r="S11" s="70">
        <v>562210</v>
      </c>
      <c r="T11" s="164">
        <v>3521210</v>
      </c>
      <c r="U11" s="166">
        <v>76934</v>
      </c>
    </row>
    <row r="12" spans="1:21" x14ac:dyDescent="0.25">
      <c r="A12" s="84" t="s">
        <v>1333</v>
      </c>
      <c r="B12" s="69" t="s">
        <v>653</v>
      </c>
      <c r="C12" s="69" t="s">
        <v>22</v>
      </c>
      <c r="D12" s="69" t="s">
        <v>654</v>
      </c>
      <c r="E12" s="69"/>
      <c r="F12" s="69">
        <v>3104620018</v>
      </c>
      <c r="G12" s="69" t="s">
        <v>54</v>
      </c>
      <c r="H12" s="69" t="s">
        <v>24</v>
      </c>
      <c r="I12" s="69" t="s">
        <v>32</v>
      </c>
      <c r="J12" s="69" t="s">
        <v>29</v>
      </c>
      <c r="K12" s="69" t="s">
        <v>28</v>
      </c>
      <c r="L12" s="69" t="s">
        <v>654</v>
      </c>
      <c r="M12" s="69" t="s">
        <v>33</v>
      </c>
      <c r="N12" s="69" t="s">
        <v>22</v>
      </c>
      <c r="O12" s="71">
        <v>45252</v>
      </c>
      <c r="P12" s="71">
        <v>45254</v>
      </c>
      <c r="Q12" s="70">
        <v>620000</v>
      </c>
      <c r="R12" s="70">
        <v>620000</v>
      </c>
      <c r="S12" s="70">
        <v>117800</v>
      </c>
      <c r="T12" s="164">
        <v>737800</v>
      </c>
      <c r="U12" s="166">
        <v>18600</v>
      </c>
    </row>
    <row r="13" spans="1:21" x14ac:dyDescent="0.25">
      <c r="A13" s="84" t="s">
        <v>1334</v>
      </c>
      <c r="B13" s="69" t="s">
        <v>519</v>
      </c>
      <c r="C13" s="69" t="s">
        <v>22</v>
      </c>
      <c r="D13" s="69" t="s">
        <v>1335</v>
      </c>
      <c r="E13" s="69" t="s">
        <v>1336</v>
      </c>
      <c r="F13" s="69">
        <v>3013104097</v>
      </c>
      <c r="G13" s="69" t="s">
        <v>26</v>
      </c>
      <c r="H13" s="69" t="s">
        <v>24</v>
      </c>
      <c r="I13" s="69" t="s">
        <v>32</v>
      </c>
      <c r="J13" s="69" t="s">
        <v>29</v>
      </c>
      <c r="K13" s="69" t="s">
        <v>28</v>
      </c>
      <c r="L13" s="69" t="s">
        <v>520</v>
      </c>
      <c r="M13" s="69" t="s">
        <v>27</v>
      </c>
      <c r="N13" s="69" t="s">
        <v>22</v>
      </c>
      <c r="O13" s="71">
        <v>45251</v>
      </c>
      <c r="P13" s="71">
        <v>45251</v>
      </c>
      <c r="Q13" s="70">
        <v>2230740</v>
      </c>
      <c r="R13" s="70">
        <v>2230740</v>
      </c>
      <c r="S13" s="70">
        <v>423840.6</v>
      </c>
      <c r="T13" s="164">
        <v>2654580.6</v>
      </c>
      <c r="U13" s="166">
        <v>57999.24</v>
      </c>
    </row>
    <row r="14" spans="1:21" x14ac:dyDescent="0.25">
      <c r="A14" s="84" t="s">
        <v>1337</v>
      </c>
      <c r="B14" s="69" t="s">
        <v>1338</v>
      </c>
      <c r="C14" s="69" t="s">
        <v>22</v>
      </c>
      <c r="D14" s="69" t="s">
        <v>42</v>
      </c>
      <c r="E14" s="69" t="s">
        <v>1339</v>
      </c>
      <c r="F14" s="69">
        <v>3045221860</v>
      </c>
      <c r="G14" s="69" t="s">
        <v>26</v>
      </c>
      <c r="H14" s="69" t="s">
        <v>24</v>
      </c>
      <c r="I14" s="69" t="s">
        <v>25</v>
      </c>
      <c r="J14" s="69" t="s">
        <v>29</v>
      </c>
      <c r="K14" s="69" t="s">
        <v>662</v>
      </c>
      <c r="L14" s="69" t="s">
        <v>42</v>
      </c>
      <c r="M14" s="69" t="s">
        <v>47</v>
      </c>
      <c r="N14" s="69" t="s">
        <v>22</v>
      </c>
      <c r="O14" s="71">
        <v>45251</v>
      </c>
      <c r="P14" s="71">
        <v>45251</v>
      </c>
      <c r="Q14" s="70">
        <v>329175</v>
      </c>
      <c r="R14" s="70">
        <v>329175</v>
      </c>
      <c r="S14" s="70">
        <v>62543.25</v>
      </c>
      <c r="T14" s="164">
        <v>391718.25</v>
      </c>
      <c r="U14" s="166">
        <v>8558.5499999999993</v>
      </c>
    </row>
    <row r="15" spans="1:21" x14ac:dyDescent="0.25">
      <c r="A15" s="84" t="s">
        <v>1340</v>
      </c>
      <c r="B15" s="69" t="s">
        <v>1341</v>
      </c>
      <c r="C15" s="69" t="s">
        <v>22</v>
      </c>
      <c r="D15" s="69" t="s">
        <v>939</v>
      </c>
      <c r="E15" s="69" t="s">
        <v>1342</v>
      </c>
      <c r="F15" s="69">
        <v>3148078032</v>
      </c>
      <c r="G15" s="69" t="s">
        <v>26</v>
      </c>
      <c r="H15" s="69" t="s">
        <v>24</v>
      </c>
      <c r="I15" s="69" t="s">
        <v>25</v>
      </c>
      <c r="J15" s="69" t="s">
        <v>29</v>
      </c>
      <c r="K15" s="69" t="s">
        <v>28</v>
      </c>
      <c r="L15" s="69" t="s">
        <v>939</v>
      </c>
      <c r="M15" s="69" t="s">
        <v>47</v>
      </c>
      <c r="N15" s="69" t="s">
        <v>22</v>
      </c>
      <c r="O15" s="71">
        <v>45251</v>
      </c>
      <c r="P15" s="71">
        <v>45251</v>
      </c>
      <c r="Q15" s="70">
        <v>16000</v>
      </c>
      <c r="R15" s="70">
        <v>16000</v>
      </c>
      <c r="S15" s="70">
        <v>3040</v>
      </c>
      <c r="T15" s="164">
        <v>19040</v>
      </c>
      <c r="U15" s="166">
        <v>480</v>
      </c>
    </row>
    <row r="16" spans="1:21" x14ac:dyDescent="0.25">
      <c r="A16" s="84" t="s">
        <v>1343</v>
      </c>
      <c r="B16" s="69" t="s">
        <v>773</v>
      </c>
      <c r="C16" s="69" t="s">
        <v>22</v>
      </c>
      <c r="D16" s="69" t="s">
        <v>42</v>
      </c>
      <c r="E16" s="69"/>
      <c r="F16" s="69">
        <v>3203402527</v>
      </c>
      <c r="G16" s="69" t="s">
        <v>54</v>
      </c>
      <c r="H16" s="69" t="s">
        <v>24</v>
      </c>
      <c r="I16" s="69" t="s">
        <v>25</v>
      </c>
      <c r="J16" s="69" t="s">
        <v>29</v>
      </c>
      <c r="K16" s="69" t="s">
        <v>28</v>
      </c>
      <c r="L16" s="69" t="s">
        <v>42</v>
      </c>
      <c r="M16" s="69" t="s">
        <v>27</v>
      </c>
      <c r="N16" s="69" t="s">
        <v>22</v>
      </c>
      <c r="O16" s="71">
        <v>45247</v>
      </c>
      <c r="P16" s="71">
        <v>45247</v>
      </c>
      <c r="Q16" s="70">
        <v>90000</v>
      </c>
      <c r="R16" s="70">
        <v>90000</v>
      </c>
      <c r="S16" s="70">
        <v>17100</v>
      </c>
      <c r="T16" s="164">
        <v>107100</v>
      </c>
      <c r="U16" s="166">
        <v>2700</v>
      </c>
    </row>
    <row r="17" spans="1:21" x14ac:dyDescent="0.25">
      <c r="A17" s="84" t="s">
        <v>1344</v>
      </c>
      <c r="B17" s="69" t="s">
        <v>1345</v>
      </c>
      <c r="C17" s="69" t="s">
        <v>22</v>
      </c>
      <c r="D17" s="69" t="s">
        <v>36</v>
      </c>
      <c r="E17" s="69" t="s">
        <v>1346</v>
      </c>
      <c r="F17" s="69">
        <v>3174318033</v>
      </c>
      <c r="G17" s="69" t="s">
        <v>26</v>
      </c>
      <c r="H17" s="69" t="s">
        <v>24</v>
      </c>
      <c r="I17" s="69" t="s">
        <v>32</v>
      </c>
      <c r="J17" s="69" t="s">
        <v>29</v>
      </c>
      <c r="K17" s="69" t="s">
        <v>28</v>
      </c>
      <c r="L17" s="69" t="s">
        <v>36</v>
      </c>
      <c r="M17" s="69" t="s">
        <v>33</v>
      </c>
      <c r="N17" s="69" t="s">
        <v>22</v>
      </c>
      <c r="O17" s="71">
        <v>45247</v>
      </c>
      <c r="P17" s="71">
        <v>45247</v>
      </c>
      <c r="Q17" s="70">
        <v>326000</v>
      </c>
      <c r="R17" s="70">
        <v>326000</v>
      </c>
      <c r="S17" s="70">
        <v>61940</v>
      </c>
      <c r="T17" s="164">
        <v>387940</v>
      </c>
      <c r="U17" s="166">
        <v>8476</v>
      </c>
    </row>
    <row r="18" spans="1:21" x14ac:dyDescent="0.25">
      <c r="A18" s="84" t="s">
        <v>1347</v>
      </c>
      <c r="B18" s="69" t="s">
        <v>1348</v>
      </c>
      <c r="C18" s="69" t="s">
        <v>22</v>
      </c>
      <c r="D18" s="69" t="s">
        <v>1349</v>
      </c>
      <c r="E18" s="69" t="s">
        <v>1350</v>
      </c>
      <c r="F18" s="69">
        <v>3187076413</v>
      </c>
      <c r="G18" s="69" t="s">
        <v>26</v>
      </c>
      <c r="H18" s="69" t="s">
        <v>24</v>
      </c>
      <c r="I18" s="69" t="s">
        <v>25</v>
      </c>
      <c r="J18" s="69" t="s">
        <v>29</v>
      </c>
      <c r="K18" s="69" t="s">
        <v>28</v>
      </c>
      <c r="L18" s="69" t="s">
        <v>1349</v>
      </c>
      <c r="M18" s="69" t="s">
        <v>47</v>
      </c>
      <c r="N18" s="69" t="s">
        <v>22</v>
      </c>
      <c r="O18" s="71">
        <v>45246</v>
      </c>
      <c r="P18" s="71">
        <v>45246</v>
      </c>
      <c r="Q18" s="70">
        <v>297942</v>
      </c>
      <c r="R18" s="70">
        <v>297942</v>
      </c>
      <c r="S18" s="70">
        <v>56608.98</v>
      </c>
      <c r="T18" s="164">
        <v>354550.98</v>
      </c>
      <c r="U18" s="166">
        <v>7746.49</v>
      </c>
    </row>
    <row r="19" spans="1:21" x14ac:dyDescent="0.25">
      <c r="A19" s="84" t="s">
        <v>1351</v>
      </c>
      <c r="B19" s="69" t="s">
        <v>529</v>
      </c>
      <c r="C19" s="69" t="s">
        <v>22</v>
      </c>
      <c r="D19" s="69" t="s">
        <v>42</v>
      </c>
      <c r="E19" s="69" t="s">
        <v>530</v>
      </c>
      <c r="F19" s="69">
        <v>3214928372</v>
      </c>
      <c r="G19" s="69" t="s">
        <v>82</v>
      </c>
      <c r="H19" s="69" t="s">
        <v>24</v>
      </c>
      <c r="I19" s="69" t="s">
        <v>32</v>
      </c>
      <c r="J19" s="69" t="s">
        <v>29</v>
      </c>
      <c r="K19" s="69" t="s">
        <v>28</v>
      </c>
      <c r="L19" s="69" t="s">
        <v>42</v>
      </c>
      <c r="M19" s="69" t="s">
        <v>27</v>
      </c>
      <c r="N19" s="69" t="s">
        <v>22</v>
      </c>
      <c r="O19" s="71">
        <v>45246</v>
      </c>
      <c r="P19" s="71">
        <v>45260</v>
      </c>
      <c r="Q19" s="70">
        <v>321883</v>
      </c>
      <c r="R19" s="70">
        <v>321883</v>
      </c>
      <c r="S19" s="70">
        <v>61157.77</v>
      </c>
      <c r="T19" s="164">
        <v>383040.77</v>
      </c>
      <c r="U19" s="166">
        <v>8368.9599999999991</v>
      </c>
    </row>
    <row r="20" spans="1:21" x14ac:dyDescent="0.25">
      <c r="A20" s="84" t="s">
        <v>1352</v>
      </c>
      <c r="B20" s="69" t="s">
        <v>1353</v>
      </c>
      <c r="C20" s="69" t="s">
        <v>22</v>
      </c>
      <c r="D20" s="69" t="s">
        <v>42</v>
      </c>
      <c r="E20" s="69" t="s">
        <v>1354</v>
      </c>
      <c r="F20" s="69">
        <v>3102659498</v>
      </c>
      <c r="G20" s="69" t="s">
        <v>26</v>
      </c>
      <c r="H20" s="69" t="s">
        <v>24</v>
      </c>
      <c r="I20" s="69" t="s">
        <v>25</v>
      </c>
      <c r="J20" s="69" t="s">
        <v>29</v>
      </c>
      <c r="K20" s="69" t="s">
        <v>28</v>
      </c>
      <c r="L20" s="69" t="s">
        <v>42</v>
      </c>
      <c r="M20" s="69" t="s">
        <v>47</v>
      </c>
      <c r="N20" s="69" t="s">
        <v>22</v>
      </c>
      <c r="O20" s="71">
        <v>45245</v>
      </c>
      <c r="P20" s="71">
        <v>45245</v>
      </c>
      <c r="Q20" s="70">
        <v>18000</v>
      </c>
      <c r="R20" s="70">
        <v>18000</v>
      </c>
      <c r="S20" s="70">
        <v>3420</v>
      </c>
      <c r="T20" s="164">
        <v>21420</v>
      </c>
      <c r="U20" s="166">
        <v>540</v>
      </c>
    </row>
    <row r="21" spans="1:21" x14ac:dyDescent="0.25">
      <c r="A21" s="84" t="s">
        <v>1355</v>
      </c>
      <c r="B21" s="69" t="s">
        <v>1356</v>
      </c>
      <c r="C21" s="69" t="s">
        <v>22</v>
      </c>
      <c r="D21" s="69" t="s">
        <v>36</v>
      </c>
      <c r="E21" s="69" t="s">
        <v>1357</v>
      </c>
      <c r="F21" s="69">
        <v>3108224079</v>
      </c>
      <c r="G21" s="69" t="s">
        <v>26</v>
      </c>
      <c r="H21" s="69" t="s">
        <v>24</v>
      </c>
      <c r="I21" s="69" t="s">
        <v>25</v>
      </c>
      <c r="J21" s="69" t="s">
        <v>29</v>
      </c>
      <c r="K21" s="69" t="s">
        <v>28</v>
      </c>
      <c r="L21" s="69" t="s">
        <v>36</v>
      </c>
      <c r="M21" s="69" t="s">
        <v>47</v>
      </c>
      <c r="N21" s="69" t="s">
        <v>22</v>
      </c>
      <c r="O21" s="71">
        <v>45245</v>
      </c>
      <c r="P21" s="71">
        <v>45245</v>
      </c>
      <c r="Q21" s="70">
        <v>24000</v>
      </c>
      <c r="R21" s="70">
        <v>24000</v>
      </c>
      <c r="S21" s="70">
        <v>4560</v>
      </c>
      <c r="T21" s="164">
        <v>28560</v>
      </c>
      <c r="U21" s="166">
        <v>720</v>
      </c>
    </row>
    <row r="22" spans="1:21" x14ac:dyDescent="0.25">
      <c r="A22" s="84" t="s">
        <v>1358</v>
      </c>
      <c r="B22" s="69" t="s">
        <v>1359</v>
      </c>
      <c r="C22" s="69" t="s">
        <v>22</v>
      </c>
      <c r="D22" s="69" t="s">
        <v>42</v>
      </c>
      <c r="E22" s="69" t="s">
        <v>1360</v>
      </c>
      <c r="F22" s="69">
        <v>3174408383</v>
      </c>
      <c r="G22" s="69" t="s">
        <v>82</v>
      </c>
      <c r="H22" s="69" t="s">
        <v>24</v>
      </c>
      <c r="I22" s="69" t="s">
        <v>32</v>
      </c>
      <c r="J22" s="69" t="s">
        <v>29</v>
      </c>
      <c r="K22" s="69" t="s">
        <v>28</v>
      </c>
      <c r="L22" s="69" t="s">
        <v>42</v>
      </c>
      <c r="M22" s="69" t="s">
        <v>61</v>
      </c>
      <c r="N22" s="69" t="s">
        <v>22</v>
      </c>
      <c r="O22" s="71">
        <v>45245</v>
      </c>
      <c r="P22" s="71">
        <v>45245</v>
      </c>
      <c r="Q22" s="70">
        <v>3878884.8</v>
      </c>
      <c r="R22" s="70">
        <v>3878884.8</v>
      </c>
      <c r="S22" s="70">
        <v>736988.11199999996</v>
      </c>
      <c r="T22" s="164">
        <v>4615872.9119999995</v>
      </c>
      <c r="U22" s="166">
        <v>56259</v>
      </c>
    </row>
    <row r="23" spans="1:21" x14ac:dyDescent="0.25">
      <c r="A23" s="84" t="s">
        <v>1361</v>
      </c>
      <c r="B23" s="69" t="s">
        <v>1362</v>
      </c>
      <c r="C23" s="69" t="s">
        <v>22</v>
      </c>
      <c r="D23" s="69"/>
      <c r="E23" s="69"/>
      <c r="F23" s="69"/>
      <c r="G23" s="69" t="s">
        <v>54</v>
      </c>
      <c r="H23" s="69" t="s">
        <v>24</v>
      </c>
      <c r="I23" s="69" t="s">
        <v>32</v>
      </c>
      <c r="J23" s="69" t="s">
        <v>29</v>
      </c>
      <c r="K23" s="69" t="s">
        <v>28</v>
      </c>
      <c r="L23" s="69" t="s">
        <v>42</v>
      </c>
      <c r="M23" s="69" t="s">
        <v>61</v>
      </c>
      <c r="N23" s="69" t="s">
        <v>22</v>
      </c>
      <c r="O23" s="71">
        <v>45244</v>
      </c>
      <c r="P23" s="71">
        <v>45244</v>
      </c>
      <c r="Q23" s="70">
        <v>30000</v>
      </c>
      <c r="R23" s="70">
        <v>30000</v>
      </c>
      <c r="S23" s="70">
        <v>5700</v>
      </c>
      <c r="T23" s="164">
        <v>35700</v>
      </c>
      <c r="U23" s="166">
        <v>900</v>
      </c>
    </row>
    <row r="24" spans="1:21" x14ac:dyDescent="0.25">
      <c r="A24" s="84" t="s">
        <v>1363</v>
      </c>
      <c r="B24" s="69" t="s">
        <v>1364</v>
      </c>
      <c r="C24" s="69" t="s">
        <v>22</v>
      </c>
      <c r="D24" s="69" t="s">
        <v>42</v>
      </c>
      <c r="E24" s="69"/>
      <c r="F24" s="69">
        <v>3134405237</v>
      </c>
      <c r="G24" s="69" t="s">
        <v>54</v>
      </c>
      <c r="H24" s="69" t="s">
        <v>24</v>
      </c>
      <c r="I24" s="69" t="s">
        <v>32</v>
      </c>
      <c r="J24" s="69" t="s">
        <v>29</v>
      </c>
      <c r="K24" s="69" t="s">
        <v>28</v>
      </c>
      <c r="L24" s="69" t="s">
        <v>42</v>
      </c>
      <c r="M24" s="69" t="s">
        <v>27</v>
      </c>
      <c r="N24" s="69" t="s">
        <v>22</v>
      </c>
      <c r="O24" s="71">
        <v>45244</v>
      </c>
      <c r="P24" s="71">
        <v>45244</v>
      </c>
      <c r="Q24" s="70">
        <v>351981</v>
      </c>
      <c r="R24" s="70">
        <v>351981</v>
      </c>
      <c r="S24" s="70">
        <v>66876.39</v>
      </c>
      <c r="T24" s="164">
        <v>418857.39</v>
      </c>
      <c r="U24" s="166">
        <v>7039.62</v>
      </c>
    </row>
    <row r="25" spans="1:21" x14ac:dyDescent="0.25">
      <c r="A25" s="84" t="s">
        <v>1365</v>
      </c>
      <c r="B25" s="69" t="s">
        <v>99</v>
      </c>
      <c r="C25" s="69" t="s">
        <v>22</v>
      </c>
      <c r="D25" s="69" t="s">
        <v>42</v>
      </c>
      <c r="E25" s="69"/>
      <c r="F25" s="69">
        <v>3168249814</v>
      </c>
      <c r="G25" s="69" t="s">
        <v>82</v>
      </c>
      <c r="H25" s="69" t="s">
        <v>24</v>
      </c>
      <c r="I25" s="69" t="s">
        <v>72</v>
      </c>
      <c r="J25" s="69" t="s">
        <v>29</v>
      </c>
      <c r="K25" s="69" t="s">
        <v>28</v>
      </c>
      <c r="L25" s="69" t="s">
        <v>42</v>
      </c>
      <c r="M25" s="69" t="s">
        <v>27</v>
      </c>
      <c r="N25" s="69" t="s">
        <v>22</v>
      </c>
      <c r="O25" s="71">
        <v>45244</v>
      </c>
      <c r="P25" s="71">
        <v>45244</v>
      </c>
      <c r="Q25" s="70">
        <v>0</v>
      </c>
      <c r="R25" s="70">
        <v>30000</v>
      </c>
      <c r="S25" s="70">
        <v>5700</v>
      </c>
      <c r="T25" s="164">
        <v>35700</v>
      </c>
      <c r="U25" s="167">
        <v>0</v>
      </c>
    </row>
    <row r="26" spans="1:21" x14ac:dyDescent="0.25">
      <c r="A26" s="84" t="s">
        <v>1366</v>
      </c>
      <c r="B26" s="69" t="s">
        <v>1367</v>
      </c>
      <c r="C26" s="69" t="s">
        <v>22</v>
      </c>
      <c r="D26" s="69" t="s">
        <v>42</v>
      </c>
      <c r="E26" s="69" t="s">
        <v>1368</v>
      </c>
      <c r="F26" s="69">
        <v>3153061195</v>
      </c>
      <c r="G26" s="69" t="s">
        <v>82</v>
      </c>
      <c r="H26" s="69" t="s">
        <v>24</v>
      </c>
      <c r="I26" s="69" t="s">
        <v>32</v>
      </c>
      <c r="J26" s="69" t="s">
        <v>29</v>
      </c>
      <c r="K26" s="69" t="s">
        <v>28</v>
      </c>
      <c r="L26" s="69" t="s">
        <v>42</v>
      </c>
      <c r="M26" s="69" t="s">
        <v>33</v>
      </c>
      <c r="N26" s="69" t="s">
        <v>22</v>
      </c>
      <c r="O26" s="71">
        <v>45240</v>
      </c>
      <c r="P26" s="71">
        <v>45240</v>
      </c>
      <c r="Q26" s="70">
        <v>1740000.6</v>
      </c>
      <c r="R26" s="70">
        <v>1770000.6</v>
      </c>
      <c r="S26" s="70">
        <v>336300.114</v>
      </c>
      <c r="T26" s="164">
        <v>2106300.7140000002</v>
      </c>
      <c r="U26" s="174">
        <v>27840</v>
      </c>
    </row>
    <row r="27" spans="1:21" x14ac:dyDescent="0.25">
      <c r="A27" s="84" t="s">
        <v>1369</v>
      </c>
      <c r="B27" s="69" t="s">
        <v>1370</v>
      </c>
      <c r="C27" s="69" t="s">
        <v>22</v>
      </c>
      <c r="D27" s="69" t="s">
        <v>128</v>
      </c>
      <c r="E27" s="69" t="s">
        <v>1371</v>
      </c>
      <c r="F27" s="69">
        <v>3108260180</v>
      </c>
      <c r="G27" s="69" t="s">
        <v>26</v>
      </c>
      <c r="H27" s="69" t="s">
        <v>24</v>
      </c>
      <c r="I27" s="69" t="s">
        <v>25</v>
      </c>
      <c r="J27" s="69" t="s">
        <v>29</v>
      </c>
      <c r="K27" s="69" t="s">
        <v>28</v>
      </c>
      <c r="L27" s="69" t="s">
        <v>128</v>
      </c>
      <c r="M27" s="69" t="s">
        <v>47</v>
      </c>
      <c r="N27" s="69" t="s">
        <v>22</v>
      </c>
      <c r="O27" s="71">
        <v>45240</v>
      </c>
      <c r="P27" s="71">
        <v>45240</v>
      </c>
      <c r="Q27" s="70">
        <v>361200</v>
      </c>
      <c r="R27" s="70">
        <v>361200</v>
      </c>
      <c r="S27" s="70">
        <v>68628</v>
      </c>
      <c r="T27" s="164">
        <v>429828</v>
      </c>
      <c r="U27" s="166">
        <v>9391.2000000000007</v>
      </c>
    </row>
    <row r="28" spans="1:21" x14ac:dyDescent="0.25">
      <c r="A28" s="84" t="s">
        <v>1372</v>
      </c>
      <c r="B28" s="69" t="s">
        <v>489</v>
      </c>
      <c r="C28" s="69" t="s">
        <v>22</v>
      </c>
      <c r="D28" s="69" t="s">
        <v>490</v>
      </c>
      <c r="E28" s="69"/>
      <c r="F28" s="69">
        <v>3107846507</v>
      </c>
      <c r="G28" s="69" t="s">
        <v>54</v>
      </c>
      <c r="H28" s="69" t="s">
        <v>24</v>
      </c>
      <c r="I28" s="69" t="s">
        <v>32</v>
      </c>
      <c r="J28" s="69" t="s">
        <v>29</v>
      </c>
      <c r="K28" s="69" t="s">
        <v>28</v>
      </c>
      <c r="L28" s="69" t="s">
        <v>490</v>
      </c>
      <c r="M28" s="69" t="s">
        <v>27</v>
      </c>
      <c r="N28" s="69" t="s">
        <v>22</v>
      </c>
      <c r="O28" s="71">
        <v>45239</v>
      </c>
      <c r="P28" s="71">
        <v>45239</v>
      </c>
      <c r="Q28" s="70">
        <v>108000</v>
      </c>
      <c r="R28" s="70">
        <v>108000</v>
      </c>
      <c r="S28" s="70">
        <v>20520</v>
      </c>
      <c r="T28" s="164">
        <v>128520</v>
      </c>
      <c r="U28" s="166">
        <v>3240</v>
      </c>
    </row>
    <row r="29" spans="1:21" x14ac:dyDescent="0.25">
      <c r="A29" s="84" t="s">
        <v>1373</v>
      </c>
      <c r="B29" s="69" t="s">
        <v>361</v>
      </c>
      <c r="C29" s="69" t="s">
        <v>22</v>
      </c>
      <c r="D29" s="69" t="s">
        <v>362</v>
      </c>
      <c r="E29" s="69" t="s">
        <v>1374</v>
      </c>
      <c r="F29" s="69"/>
      <c r="G29" s="69" t="s">
        <v>196</v>
      </c>
      <c r="H29" s="69" t="s">
        <v>130</v>
      </c>
      <c r="I29" s="69" t="s">
        <v>32</v>
      </c>
      <c r="J29" s="69" t="s">
        <v>29</v>
      </c>
      <c r="K29" s="69" t="s">
        <v>28</v>
      </c>
      <c r="L29" s="69" t="s">
        <v>362</v>
      </c>
      <c r="M29" s="69" t="s">
        <v>27</v>
      </c>
      <c r="N29" s="69" t="s">
        <v>22</v>
      </c>
      <c r="O29" s="71">
        <v>45239</v>
      </c>
      <c r="P29" s="71">
        <v>45245</v>
      </c>
      <c r="Q29" s="70">
        <v>858222</v>
      </c>
      <c r="R29" s="70">
        <v>978222</v>
      </c>
      <c r="S29" s="70">
        <v>185862.18</v>
      </c>
      <c r="T29" s="164">
        <v>1164084.18</v>
      </c>
      <c r="U29" s="166">
        <v>17164.439999999999</v>
      </c>
    </row>
    <row r="30" spans="1:21" x14ac:dyDescent="0.25">
      <c r="A30" s="84" t="s">
        <v>1375</v>
      </c>
      <c r="B30" s="69" t="s">
        <v>1376</v>
      </c>
      <c r="C30" s="69" t="s">
        <v>22</v>
      </c>
      <c r="D30" s="69" t="s">
        <v>42</v>
      </c>
      <c r="E30" s="69" t="s">
        <v>1377</v>
      </c>
      <c r="F30" s="69">
        <v>3115228892</v>
      </c>
      <c r="G30" s="69" t="s">
        <v>82</v>
      </c>
      <c r="H30" s="69" t="s">
        <v>130</v>
      </c>
      <c r="I30" s="69" t="s">
        <v>25</v>
      </c>
      <c r="J30" s="69" t="s">
        <v>29</v>
      </c>
      <c r="K30" s="69" t="s">
        <v>28</v>
      </c>
      <c r="L30" s="69" t="s">
        <v>42</v>
      </c>
      <c r="M30" s="69" t="s">
        <v>33</v>
      </c>
      <c r="N30" s="69" t="s">
        <v>22</v>
      </c>
      <c r="O30" s="71">
        <v>45239</v>
      </c>
      <c r="P30" s="71">
        <v>45240</v>
      </c>
      <c r="Q30" s="70">
        <v>3589952</v>
      </c>
      <c r="R30" s="70">
        <v>3589952</v>
      </c>
      <c r="S30" s="70">
        <v>682090.87999999896</v>
      </c>
      <c r="T30" s="164">
        <v>4272042.88</v>
      </c>
      <c r="U30" s="166">
        <v>59239.040000000001</v>
      </c>
    </row>
    <row r="31" spans="1:21" x14ac:dyDescent="0.25">
      <c r="A31" s="84" t="s">
        <v>1378</v>
      </c>
      <c r="B31" s="69" t="s">
        <v>1379</v>
      </c>
      <c r="C31" s="69" t="s">
        <v>22</v>
      </c>
      <c r="D31" s="69" t="s">
        <v>42</v>
      </c>
      <c r="E31" s="69" t="s">
        <v>1380</v>
      </c>
      <c r="F31" s="69">
        <v>3173833355</v>
      </c>
      <c r="G31" s="69" t="s">
        <v>82</v>
      </c>
      <c r="H31" s="69" t="s">
        <v>24</v>
      </c>
      <c r="I31" s="69" t="s">
        <v>72</v>
      </c>
      <c r="J31" s="69" t="s">
        <v>29</v>
      </c>
      <c r="K31" s="69" t="s">
        <v>28</v>
      </c>
      <c r="L31" s="69" t="s">
        <v>42</v>
      </c>
      <c r="M31" s="69" t="s">
        <v>33</v>
      </c>
      <c r="N31" s="69" t="s">
        <v>22</v>
      </c>
      <c r="O31" s="71">
        <v>45239</v>
      </c>
      <c r="P31" s="71">
        <v>45259</v>
      </c>
      <c r="Q31" s="70">
        <v>1352520</v>
      </c>
      <c r="R31" s="70">
        <v>1352520</v>
      </c>
      <c r="S31" s="70">
        <v>256978.8</v>
      </c>
      <c r="T31" s="164">
        <v>1609498.8</v>
      </c>
      <c r="U31" s="166">
        <v>35165.519999999997</v>
      </c>
    </row>
    <row r="32" spans="1:21" x14ac:dyDescent="0.25">
      <c r="A32" s="84" t="s">
        <v>1381</v>
      </c>
      <c r="B32" s="69" t="s">
        <v>1382</v>
      </c>
      <c r="C32" s="69" t="s">
        <v>22</v>
      </c>
      <c r="D32" s="69" t="s">
        <v>42</v>
      </c>
      <c r="E32" s="69"/>
      <c r="F32" s="69">
        <v>3112635568</v>
      </c>
      <c r="G32" s="69" t="s">
        <v>54</v>
      </c>
      <c r="H32" s="69" t="s">
        <v>130</v>
      </c>
      <c r="I32" s="69" t="s">
        <v>32</v>
      </c>
      <c r="J32" s="69" t="s">
        <v>29</v>
      </c>
      <c r="K32" s="69" t="s">
        <v>28</v>
      </c>
      <c r="L32" s="69" t="s">
        <v>42</v>
      </c>
      <c r="M32" s="69" t="s">
        <v>33</v>
      </c>
      <c r="N32" s="69" t="s">
        <v>22</v>
      </c>
      <c r="O32" s="71">
        <v>45238</v>
      </c>
      <c r="P32" s="71">
        <v>45240</v>
      </c>
      <c r="Q32" s="70">
        <v>11142000</v>
      </c>
      <c r="R32" s="70">
        <v>11142000</v>
      </c>
      <c r="S32" s="70">
        <v>2116980</v>
      </c>
      <c r="T32" s="164">
        <v>13258980</v>
      </c>
      <c r="U32" s="166">
        <v>289692</v>
      </c>
    </row>
    <row r="33" spans="1:21" x14ac:dyDescent="0.25">
      <c r="A33" s="84" t="s">
        <v>1383</v>
      </c>
      <c r="B33" s="69" t="s">
        <v>1384</v>
      </c>
      <c r="C33" s="69" t="s">
        <v>22</v>
      </c>
      <c r="D33" s="69"/>
      <c r="E33" s="69"/>
      <c r="F33" s="69"/>
      <c r="G33" s="69" t="s">
        <v>54</v>
      </c>
      <c r="H33" s="69" t="s">
        <v>24</v>
      </c>
      <c r="I33" s="69" t="s">
        <v>60</v>
      </c>
      <c r="J33" s="69" t="s">
        <v>29</v>
      </c>
      <c r="K33" s="69" t="s">
        <v>28</v>
      </c>
      <c r="L33" s="69" t="s">
        <v>42</v>
      </c>
      <c r="M33" s="69" t="s">
        <v>61</v>
      </c>
      <c r="N33" s="69" t="s">
        <v>22</v>
      </c>
      <c r="O33" s="71">
        <v>45238</v>
      </c>
      <c r="P33" s="71">
        <v>45238</v>
      </c>
      <c r="Q33" s="70">
        <v>32000</v>
      </c>
      <c r="R33" s="70">
        <v>32000</v>
      </c>
      <c r="S33" s="70">
        <v>6080</v>
      </c>
      <c r="T33" s="164">
        <v>38080</v>
      </c>
      <c r="U33" s="166">
        <v>960</v>
      </c>
    </row>
    <row r="34" spans="1:21" x14ac:dyDescent="0.25">
      <c r="A34" s="84" t="s">
        <v>1385</v>
      </c>
      <c r="B34" s="69" t="s">
        <v>1386</v>
      </c>
      <c r="C34" s="69" t="s">
        <v>22</v>
      </c>
      <c r="D34" s="69" t="s">
        <v>42</v>
      </c>
      <c r="E34" s="69" t="s">
        <v>1387</v>
      </c>
      <c r="F34" s="69">
        <v>3043300341</v>
      </c>
      <c r="G34" s="69" t="s">
        <v>82</v>
      </c>
      <c r="H34" s="69" t="s">
        <v>24</v>
      </c>
      <c r="I34" s="69" t="s">
        <v>32</v>
      </c>
      <c r="J34" s="69" t="s">
        <v>29</v>
      </c>
      <c r="K34" s="69" t="s">
        <v>28</v>
      </c>
      <c r="L34" s="69" t="s">
        <v>42</v>
      </c>
      <c r="M34" s="69" t="s">
        <v>33</v>
      </c>
      <c r="N34" s="69" t="s">
        <v>22</v>
      </c>
      <c r="O34" s="71">
        <v>45238</v>
      </c>
      <c r="P34" s="71">
        <v>45238</v>
      </c>
      <c r="Q34" s="70">
        <v>5853435</v>
      </c>
      <c r="R34" s="70">
        <v>5853435</v>
      </c>
      <c r="S34" s="70">
        <v>1112152.6499999999</v>
      </c>
      <c r="T34" s="164">
        <v>6965587.6500000004</v>
      </c>
      <c r="U34" s="166">
        <v>152189.31</v>
      </c>
    </row>
    <row r="35" spans="1:21" x14ac:dyDescent="0.25">
      <c r="A35" s="84" t="s">
        <v>1388</v>
      </c>
      <c r="B35" s="69" t="s">
        <v>1389</v>
      </c>
      <c r="C35" s="69" t="s">
        <v>22</v>
      </c>
      <c r="D35" s="69" t="s">
        <v>114</v>
      </c>
      <c r="E35" s="69" t="s">
        <v>1390</v>
      </c>
      <c r="F35" s="69">
        <v>3143469764</v>
      </c>
      <c r="G35" s="69" t="s">
        <v>196</v>
      </c>
      <c r="H35" s="69" t="s">
        <v>24</v>
      </c>
      <c r="I35" s="69" t="s">
        <v>32</v>
      </c>
      <c r="J35" s="69" t="s">
        <v>29</v>
      </c>
      <c r="K35" s="69" t="s">
        <v>28</v>
      </c>
      <c r="L35" s="69" t="s">
        <v>114</v>
      </c>
      <c r="M35" s="69" t="s">
        <v>149</v>
      </c>
      <c r="N35" s="69" t="s">
        <v>22</v>
      </c>
      <c r="O35" s="71">
        <v>45238</v>
      </c>
      <c r="P35" s="71">
        <v>45247</v>
      </c>
      <c r="Q35" s="70">
        <v>8400000</v>
      </c>
      <c r="R35" s="70">
        <v>9176000</v>
      </c>
      <c r="S35" s="70">
        <v>1743440</v>
      </c>
      <c r="T35" s="164">
        <v>10919440</v>
      </c>
      <c r="U35" s="166">
        <v>218400</v>
      </c>
    </row>
    <row r="36" spans="1:21" x14ac:dyDescent="0.25">
      <c r="A36" s="84" t="s">
        <v>1391</v>
      </c>
      <c r="B36" s="69" t="s">
        <v>1392</v>
      </c>
      <c r="C36" s="69" t="s">
        <v>22</v>
      </c>
      <c r="D36" s="69" t="s">
        <v>1393</v>
      </c>
      <c r="E36" s="69" t="s">
        <v>1394</v>
      </c>
      <c r="F36" s="69">
        <v>3128374392</v>
      </c>
      <c r="G36" s="69" t="s">
        <v>26</v>
      </c>
      <c r="H36" s="69" t="s">
        <v>24</v>
      </c>
      <c r="I36" s="69" t="s">
        <v>25</v>
      </c>
      <c r="J36" s="69" t="s">
        <v>29</v>
      </c>
      <c r="K36" s="69" t="s">
        <v>28</v>
      </c>
      <c r="L36" s="69" t="s">
        <v>1393</v>
      </c>
      <c r="M36" s="69" t="s">
        <v>47</v>
      </c>
      <c r="N36" s="69" t="s">
        <v>22</v>
      </c>
      <c r="O36" s="71">
        <v>45237</v>
      </c>
      <c r="P36" s="71">
        <v>45237</v>
      </c>
      <c r="Q36" s="70">
        <v>340000</v>
      </c>
      <c r="R36" s="70">
        <v>340000</v>
      </c>
      <c r="S36" s="70">
        <v>64600</v>
      </c>
      <c r="T36" s="164">
        <v>404600</v>
      </c>
      <c r="U36" s="166">
        <v>8840</v>
      </c>
    </row>
    <row r="37" spans="1:21" x14ac:dyDescent="0.25">
      <c r="A37" s="84" t="s">
        <v>1395</v>
      </c>
      <c r="B37" s="69" t="s">
        <v>1396</v>
      </c>
      <c r="C37" s="69" t="s">
        <v>22</v>
      </c>
      <c r="D37" s="69" t="s">
        <v>42</v>
      </c>
      <c r="E37" s="69" t="s">
        <v>1397</v>
      </c>
      <c r="F37" s="69">
        <v>3106780268</v>
      </c>
      <c r="G37" s="69" t="s">
        <v>26</v>
      </c>
      <c r="H37" s="69" t="s">
        <v>24</v>
      </c>
      <c r="I37" s="69" t="s">
        <v>25</v>
      </c>
      <c r="J37" s="69" t="s">
        <v>29</v>
      </c>
      <c r="K37" s="69" t="s">
        <v>28</v>
      </c>
      <c r="L37" s="69" t="s">
        <v>42</v>
      </c>
      <c r="M37" s="69" t="s">
        <v>47</v>
      </c>
      <c r="N37" s="69" t="s">
        <v>22</v>
      </c>
      <c r="O37" s="71">
        <v>45237</v>
      </c>
      <c r="P37" s="71">
        <v>45237</v>
      </c>
      <c r="Q37" s="70">
        <v>16000</v>
      </c>
      <c r="R37" s="70">
        <v>16000</v>
      </c>
      <c r="S37" s="70">
        <v>3040</v>
      </c>
      <c r="T37" s="164">
        <v>19040</v>
      </c>
      <c r="U37" s="166">
        <v>480</v>
      </c>
    </row>
    <row r="38" spans="1:21" x14ac:dyDescent="0.25">
      <c r="A38" s="84" t="s">
        <v>1398</v>
      </c>
      <c r="B38" s="69" t="s">
        <v>1399</v>
      </c>
      <c r="C38" s="69" t="s">
        <v>22</v>
      </c>
      <c r="D38" s="69" t="s">
        <v>104</v>
      </c>
      <c r="E38" s="69" t="s">
        <v>1400</v>
      </c>
      <c r="F38" s="69">
        <v>3147939756</v>
      </c>
      <c r="G38" s="69" t="s">
        <v>26</v>
      </c>
      <c r="H38" s="69" t="s">
        <v>24</v>
      </c>
      <c r="I38" s="69" t="s">
        <v>25</v>
      </c>
      <c r="J38" s="69" t="s">
        <v>29</v>
      </c>
      <c r="K38" s="69" t="s">
        <v>28</v>
      </c>
      <c r="L38" s="69" t="s">
        <v>104</v>
      </c>
      <c r="M38" s="69" t="s">
        <v>47</v>
      </c>
      <c r="N38" s="69" t="s">
        <v>22</v>
      </c>
      <c r="O38" s="71">
        <v>45237</v>
      </c>
      <c r="P38" s="71">
        <v>45237</v>
      </c>
      <c r="Q38" s="70">
        <v>317000</v>
      </c>
      <c r="R38" s="70">
        <v>317000</v>
      </c>
      <c r="S38" s="70">
        <v>60230</v>
      </c>
      <c r="T38" s="164">
        <v>377230</v>
      </c>
      <c r="U38" s="166">
        <v>8242</v>
      </c>
    </row>
    <row r="39" spans="1:21" x14ac:dyDescent="0.25">
      <c r="A39" s="84" t="s">
        <v>1401</v>
      </c>
      <c r="B39" s="69" t="s">
        <v>773</v>
      </c>
      <c r="C39" s="69" t="s">
        <v>22</v>
      </c>
      <c r="D39" s="69" t="s">
        <v>42</v>
      </c>
      <c r="E39" s="69"/>
      <c r="F39" s="69">
        <v>3203402527</v>
      </c>
      <c r="G39" s="69" t="s">
        <v>54</v>
      </c>
      <c r="H39" s="69" t="s">
        <v>24</v>
      </c>
      <c r="I39" s="69" t="s">
        <v>60</v>
      </c>
      <c r="J39" s="69" t="s">
        <v>29</v>
      </c>
      <c r="K39" s="69" t="s">
        <v>28</v>
      </c>
      <c r="L39" s="69" t="s">
        <v>42</v>
      </c>
      <c r="M39" s="69" t="s">
        <v>27</v>
      </c>
      <c r="N39" s="69" t="s">
        <v>22</v>
      </c>
      <c r="O39" s="71">
        <v>45237</v>
      </c>
      <c r="P39" s="71">
        <v>45237</v>
      </c>
      <c r="Q39" s="70">
        <v>126000</v>
      </c>
      <c r="R39" s="70">
        <v>126000</v>
      </c>
      <c r="S39" s="70">
        <v>23940</v>
      </c>
      <c r="T39" s="164">
        <v>149940</v>
      </c>
      <c r="U39" s="166">
        <v>3780</v>
      </c>
    </row>
    <row r="40" spans="1:21" x14ac:dyDescent="0.25">
      <c r="A40" s="84" t="s">
        <v>1402</v>
      </c>
      <c r="B40" s="69" t="s">
        <v>1403</v>
      </c>
      <c r="C40" s="69" t="s">
        <v>22</v>
      </c>
      <c r="D40" s="69" t="s">
        <v>42</v>
      </c>
      <c r="E40" s="69"/>
      <c r="F40" s="69"/>
      <c r="G40" s="69" t="s">
        <v>54</v>
      </c>
      <c r="H40" s="69" t="s">
        <v>130</v>
      </c>
      <c r="I40" s="69" t="s">
        <v>32</v>
      </c>
      <c r="J40" s="69" t="s">
        <v>29</v>
      </c>
      <c r="K40" s="69" t="s">
        <v>662</v>
      </c>
      <c r="L40" s="69" t="s">
        <v>42</v>
      </c>
      <c r="M40" s="69" t="s">
        <v>27</v>
      </c>
      <c r="N40" s="69" t="s">
        <v>22</v>
      </c>
      <c r="O40" s="71">
        <v>45237</v>
      </c>
      <c r="P40" s="71">
        <v>45237</v>
      </c>
      <c r="Q40" s="70">
        <v>1022196</v>
      </c>
      <c r="R40" s="70">
        <v>1022196</v>
      </c>
      <c r="S40" s="70">
        <v>194217.24</v>
      </c>
      <c r="T40" s="164">
        <v>1216413.24</v>
      </c>
      <c r="U40" s="166">
        <v>20443.919999999998</v>
      </c>
    </row>
    <row r="41" spans="1:21" x14ac:dyDescent="0.25">
      <c r="A41" s="84" t="s">
        <v>1404</v>
      </c>
      <c r="B41" s="69" t="s">
        <v>824</v>
      </c>
      <c r="C41" s="69" t="s">
        <v>22</v>
      </c>
      <c r="D41" s="69" t="s">
        <v>39</v>
      </c>
      <c r="E41" s="69" t="s">
        <v>1405</v>
      </c>
      <c r="F41" s="69">
        <v>3022614505</v>
      </c>
      <c r="G41" s="69" t="s">
        <v>196</v>
      </c>
      <c r="H41" s="69" t="s">
        <v>24</v>
      </c>
      <c r="I41" s="69" t="s">
        <v>32</v>
      </c>
      <c r="J41" s="69" t="s">
        <v>29</v>
      </c>
      <c r="K41" s="69" t="s">
        <v>28</v>
      </c>
      <c r="L41" s="69" t="s">
        <v>42</v>
      </c>
      <c r="M41" s="69" t="s">
        <v>27</v>
      </c>
      <c r="N41" s="69" t="s">
        <v>22</v>
      </c>
      <c r="O41" s="71">
        <v>45237</v>
      </c>
      <c r="P41" s="71">
        <v>45237</v>
      </c>
      <c r="Q41" s="70">
        <v>4020696</v>
      </c>
      <c r="R41" s="70">
        <v>4320696</v>
      </c>
      <c r="S41" s="70">
        <v>820932.24</v>
      </c>
      <c r="T41" s="164">
        <v>5141628.24</v>
      </c>
      <c r="U41" s="166">
        <v>73691.14</v>
      </c>
    </row>
    <row r="42" spans="1:21" x14ac:dyDescent="0.25">
      <c r="A42" s="84" t="s">
        <v>1406</v>
      </c>
      <c r="B42" s="69" t="s">
        <v>1407</v>
      </c>
      <c r="C42" s="69" t="s">
        <v>22</v>
      </c>
      <c r="D42" s="69" t="s">
        <v>916</v>
      </c>
      <c r="E42" s="69" t="s">
        <v>1408</v>
      </c>
      <c r="F42" s="69">
        <v>3132890697</v>
      </c>
      <c r="G42" s="69" t="s">
        <v>26</v>
      </c>
      <c r="H42" s="69" t="s">
        <v>24</v>
      </c>
      <c r="I42" s="69" t="s">
        <v>25</v>
      </c>
      <c r="J42" s="69" t="s">
        <v>29</v>
      </c>
      <c r="K42" s="69" t="s">
        <v>28</v>
      </c>
      <c r="L42" s="69" t="s">
        <v>916</v>
      </c>
      <c r="M42" s="69" t="s">
        <v>47</v>
      </c>
      <c r="N42" s="69" t="s">
        <v>22</v>
      </c>
      <c r="O42" s="71">
        <v>45237</v>
      </c>
      <c r="P42" s="71">
        <v>45237</v>
      </c>
      <c r="Q42" s="70">
        <v>30000</v>
      </c>
      <c r="R42" s="70">
        <v>30000</v>
      </c>
      <c r="S42" s="70">
        <v>5700</v>
      </c>
      <c r="T42" s="164">
        <v>35700</v>
      </c>
      <c r="U42" s="166">
        <v>900</v>
      </c>
    </row>
    <row r="43" spans="1:21" x14ac:dyDescent="0.25">
      <c r="A43" s="84" t="s">
        <v>1409</v>
      </c>
      <c r="B43" s="69" t="s">
        <v>1410</v>
      </c>
      <c r="C43" s="69" t="s">
        <v>22</v>
      </c>
      <c r="D43" s="69"/>
      <c r="E43" s="69"/>
      <c r="F43" s="69"/>
      <c r="G43" s="69" t="s">
        <v>54</v>
      </c>
      <c r="H43" s="69" t="s">
        <v>24</v>
      </c>
      <c r="I43" s="69" t="s">
        <v>60</v>
      </c>
      <c r="J43" s="69" t="s">
        <v>29</v>
      </c>
      <c r="K43" s="69" t="s">
        <v>28</v>
      </c>
      <c r="L43" s="69" t="s">
        <v>42</v>
      </c>
      <c r="M43" s="69" t="s">
        <v>27</v>
      </c>
      <c r="N43" s="69" t="s">
        <v>22</v>
      </c>
      <c r="O43" s="71">
        <v>45234</v>
      </c>
      <c r="P43" s="71">
        <v>45234</v>
      </c>
      <c r="Q43" s="70">
        <v>413840</v>
      </c>
      <c r="R43" s="70">
        <v>413840</v>
      </c>
      <c r="S43" s="70">
        <v>78629.599999999904</v>
      </c>
      <c r="T43" s="164">
        <v>492469.6</v>
      </c>
      <c r="U43" s="166">
        <v>10759.84</v>
      </c>
    </row>
    <row r="44" spans="1:21" x14ac:dyDescent="0.25">
      <c r="A44" s="84" t="s">
        <v>1411</v>
      </c>
      <c r="B44" s="69" t="s">
        <v>1412</v>
      </c>
      <c r="C44" s="69" t="s">
        <v>22</v>
      </c>
      <c r="D44" s="69" t="s">
        <v>1413</v>
      </c>
      <c r="E44" s="69" t="s">
        <v>1414</v>
      </c>
      <c r="F44" s="69">
        <v>3122178752</v>
      </c>
      <c r="G44" s="69" t="s">
        <v>196</v>
      </c>
      <c r="H44" s="69" t="s">
        <v>130</v>
      </c>
      <c r="I44" s="69" t="s">
        <v>32</v>
      </c>
      <c r="J44" s="69" t="s">
        <v>29</v>
      </c>
      <c r="K44" s="69" t="s">
        <v>28</v>
      </c>
      <c r="L44" s="69" t="s">
        <v>91</v>
      </c>
      <c r="M44" s="69" t="s">
        <v>27</v>
      </c>
      <c r="N44" s="69" t="s">
        <v>22</v>
      </c>
      <c r="O44" s="71">
        <v>45233</v>
      </c>
      <c r="P44" s="71">
        <v>45237</v>
      </c>
      <c r="Q44" s="70">
        <v>6180480</v>
      </c>
      <c r="R44" s="70">
        <v>6180480</v>
      </c>
      <c r="S44" s="70">
        <v>1174291.2</v>
      </c>
      <c r="T44" s="164">
        <v>7354771.2000000002</v>
      </c>
      <c r="U44" s="166">
        <v>160692.48000000001</v>
      </c>
    </row>
    <row r="45" spans="1:21" x14ac:dyDescent="0.25">
      <c r="A45" s="84" t="s">
        <v>1415</v>
      </c>
      <c r="B45" s="69" t="s">
        <v>1416</v>
      </c>
      <c r="C45" s="69" t="s">
        <v>22</v>
      </c>
      <c r="D45" s="69" t="s">
        <v>42</v>
      </c>
      <c r="E45" s="69" t="s">
        <v>1417</v>
      </c>
      <c r="F45" s="69">
        <v>3212090020</v>
      </c>
      <c r="G45" s="69" t="s">
        <v>196</v>
      </c>
      <c r="H45" s="69" t="s">
        <v>24</v>
      </c>
      <c r="I45" s="69" t="s">
        <v>32</v>
      </c>
      <c r="J45" s="69" t="s">
        <v>29</v>
      </c>
      <c r="K45" s="69" t="s">
        <v>28</v>
      </c>
      <c r="L45" s="69" t="s">
        <v>42</v>
      </c>
      <c r="M45" s="69" t="s">
        <v>33</v>
      </c>
      <c r="N45" s="69" t="s">
        <v>22</v>
      </c>
      <c r="O45" s="71">
        <v>45233</v>
      </c>
      <c r="P45" s="71">
        <v>45234</v>
      </c>
      <c r="Q45" s="70">
        <v>1039584</v>
      </c>
      <c r="R45" s="70">
        <v>1094584</v>
      </c>
      <c r="S45" s="70">
        <v>207970.96</v>
      </c>
      <c r="T45" s="164">
        <v>1302554.96</v>
      </c>
      <c r="U45" s="166">
        <v>12475</v>
      </c>
    </row>
    <row r="46" spans="1:21" x14ac:dyDescent="0.25">
      <c r="A46" s="84" t="s">
        <v>1418</v>
      </c>
      <c r="B46" s="69" t="s">
        <v>1419</v>
      </c>
      <c r="C46" s="69" t="s">
        <v>22</v>
      </c>
      <c r="D46" s="69" t="s">
        <v>42</v>
      </c>
      <c r="E46" s="69" t="s">
        <v>1420</v>
      </c>
      <c r="F46" s="69">
        <v>3138088033</v>
      </c>
      <c r="G46" s="69" t="s">
        <v>82</v>
      </c>
      <c r="H46" s="69" t="s">
        <v>24</v>
      </c>
      <c r="I46" s="69" t="s">
        <v>32</v>
      </c>
      <c r="J46" s="69" t="s">
        <v>29</v>
      </c>
      <c r="K46" s="69" t="s">
        <v>28</v>
      </c>
      <c r="L46" s="69" t="s">
        <v>42</v>
      </c>
      <c r="M46" s="69" t="s">
        <v>33</v>
      </c>
      <c r="N46" s="69" t="s">
        <v>22</v>
      </c>
      <c r="O46" s="71">
        <v>45233</v>
      </c>
      <c r="P46" s="71">
        <v>45233</v>
      </c>
      <c r="Q46" s="70">
        <v>65011</v>
      </c>
      <c r="R46" s="70">
        <v>95011</v>
      </c>
      <c r="S46" s="70">
        <v>18052.09</v>
      </c>
      <c r="T46" s="164">
        <v>113063.09</v>
      </c>
      <c r="U46" s="166">
        <v>1854.33</v>
      </c>
    </row>
    <row r="47" spans="1:21" ht="15.75" thickBot="1" x14ac:dyDescent="0.3">
      <c r="A47" s="86" t="s">
        <v>1421</v>
      </c>
      <c r="B47" s="87" t="s">
        <v>1422</v>
      </c>
      <c r="C47" s="87" t="s">
        <v>22</v>
      </c>
      <c r="D47" s="87" t="s">
        <v>704</v>
      </c>
      <c r="E47" s="87" t="s">
        <v>1423</v>
      </c>
      <c r="F47" s="87">
        <v>3148903636</v>
      </c>
      <c r="G47" s="87" t="s">
        <v>26</v>
      </c>
      <c r="H47" s="87" t="s">
        <v>24</v>
      </c>
      <c r="I47" s="87" t="s">
        <v>32</v>
      </c>
      <c r="J47" s="87" t="s">
        <v>29</v>
      </c>
      <c r="K47" s="87" t="s">
        <v>28</v>
      </c>
      <c r="L47" s="87" t="s">
        <v>704</v>
      </c>
      <c r="M47" s="87" t="s">
        <v>33</v>
      </c>
      <c r="N47" s="87" t="s">
        <v>22</v>
      </c>
      <c r="O47" s="88">
        <v>45233</v>
      </c>
      <c r="P47" s="88">
        <v>45233</v>
      </c>
      <c r="Q47" s="89">
        <v>138000</v>
      </c>
      <c r="R47" s="89">
        <v>138000</v>
      </c>
      <c r="S47" s="89">
        <v>26220</v>
      </c>
      <c r="T47" s="165">
        <v>164220</v>
      </c>
      <c r="U47" s="168">
        <v>2760</v>
      </c>
    </row>
    <row r="48" spans="1:21" ht="15.75" thickBot="1" x14ac:dyDescent="0.3">
      <c r="Q48" s="107">
        <f>SUM(Q2:Q47)</f>
        <v>61054360.399999999</v>
      </c>
      <c r="U48" s="169">
        <f>SUM(U2:U47)</f>
        <v>1436039.1199999999</v>
      </c>
    </row>
    <row r="49" spans="18:21" x14ac:dyDescent="0.25">
      <c r="R49" s="178" t="s">
        <v>115</v>
      </c>
      <c r="S49" s="179"/>
      <c r="U49" s="92"/>
    </row>
    <row r="50" spans="18:21" x14ac:dyDescent="0.25">
      <c r="R50" s="127" t="s">
        <v>116</v>
      </c>
      <c r="S50" s="127">
        <v>23340001</v>
      </c>
    </row>
    <row r="51" spans="18:21" x14ac:dyDescent="0.25">
      <c r="R51" s="128" t="s">
        <v>117</v>
      </c>
      <c r="S51" s="128">
        <f>Q48+'PENDIENTE POR COMISION '!O47</f>
        <v>78086475.400000274</v>
      </c>
    </row>
    <row r="52" spans="18:21" x14ac:dyDescent="0.25">
      <c r="R52" s="74" t="s">
        <v>1309</v>
      </c>
      <c r="S52" s="74">
        <f>Q48+'PENDIENTE POR COMISION '!P47</f>
        <v>76444493.400000274</v>
      </c>
    </row>
    <row r="53" spans="18:21" x14ac:dyDescent="0.25">
      <c r="R53" s="125" t="s">
        <v>1445</v>
      </c>
      <c r="S53" s="126">
        <f>'COMISONES PROMEDIO'!B12</f>
        <v>806174.53757268144</v>
      </c>
    </row>
    <row r="54" spans="18:21" ht="30" x14ac:dyDescent="0.25">
      <c r="R54" s="114" t="s">
        <v>1441</v>
      </c>
      <c r="S54" s="115">
        <f>'PENDIENTE POR COMISION '!X49</f>
        <v>1093202.29</v>
      </c>
    </row>
    <row r="55" spans="18:21" x14ac:dyDescent="0.25">
      <c r="R55" s="79" t="s">
        <v>1442</v>
      </c>
      <c r="S55" s="79">
        <f>SUM(S53:S54)</f>
        <v>1899376.8275726815</v>
      </c>
    </row>
  </sheetData>
  <mergeCells count="1">
    <mergeCell ref="R49:S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22"/>
  <sheetViews>
    <sheetView topLeftCell="A34" workbookViewId="0">
      <selection activeCell="X50" sqref="X50"/>
    </sheetView>
  </sheetViews>
  <sheetFormatPr baseColWidth="10" defaultColWidth="14.42578125" defaultRowHeight="15" customHeight="1" x14ac:dyDescent="0.25"/>
  <cols>
    <col min="1" max="1" width="22.28515625" customWidth="1"/>
    <col min="2" max="3" width="10.7109375" hidden="1" customWidth="1"/>
    <col min="4" max="4" width="41.140625" customWidth="1"/>
    <col min="5" max="13" width="10.7109375" hidden="1" customWidth="1"/>
    <col min="14" max="14" width="10.7109375" customWidth="1"/>
    <col min="15" max="15" width="18.42578125" customWidth="1"/>
    <col min="16" max="16" width="15.5703125" customWidth="1"/>
    <col min="17" max="17" width="18.5703125" customWidth="1"/>
    <col min="18" max="18" width="15.5703125" customWidth="1"/>
    <col min="19" max="19" width="10.140625" customWidth="1"/>
    <col min="20" max="20" width="1" customWidth="1"/>
    <col min="21" max="21" width="2.5703125" customWidth="1"/>
    <col min="22" max="22" width="0.7109375" customWidth="1"/>
    <col min="23" max="23" width="14.5703125" style="68" bestFit="1" customWidth="1"/>
    <col min="24" max="24" width="20.28515625" bestFit="1" customWidth="1"/>
    <col min="25" max="25" width="10.7109375" customWidth="1"/>
    <col min="26" max="26" width="14.28515625" bestFit="1" customWidth="1"/>
  </cols>
  <sheetData>
    <row r="1" spans="1:24" x14ac:dyDescent="0.25">
      <c r="O1" s="10"/>
      <c r="T1" s="25"/>
      <c r="U1" s="32"/>
    </row>
    <row r="2" spans="1:24" x14ac:dyDescent="0.25">
      <c r="A2" s="183" t="s">
        <v>641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76"/>
      <c r="U2" s="32"/>
    </row>
    <row r="3" spans="1:24" x14ac:dyDescent="0.25">
      <c r="A3" s="35" t="s">
        <v>0</v>
      </c>
      <c r="B3" s="36" t="s">
        <v>3</v>
      </c>
      <c r="C3" s="36"/>
      <c r="D3" s="36"/>
      <c r="E3" s="36"/>
      <c r="F3" s="36"/>
      <c r="G3" s="36"/>
      <c r="H3" s="36"/>
      <c r="I3" s="37"/>
      <c r="J3" s="37"/>
      <c r="K3" s="7"/>
      <c r="L3" s="7"/>
      <c r="M3" s="7"/>
      <c r="N3" s="7"/>
      <c r="O3" s="7"/>
      <c r="P3" s="7"/>
      <c r="Q3" s="7"/>
      <c r="R3" s="7"/>
      <c r="S3" s="7"/>
      <c r="U3" s="32"/>
    </row>
    <row r="4" spans="1:24" x14ac:dyDescent="0.25">
      <c r="A4" s="7" t="s">
        <v>945</v>
      </c>
      <c r="B4" s="7"/>
      <c r="C4" s="7"/>
      <c r="D4" s="7" t="s">
        <v>946</v>
      </c>
      <c r="E4" s="7"/>
      <c r="F4" s="7"/>
      <c r="G4" s="7"/>
      <c r="H4" s="7"/>
      <c r="I4" s="7"/>
      <c r="J4" s="7"/>
      <c r="K4" s="7"/>
      <c r="L4" s="7"/>
      <c r="M4" s="27"/>
      <c r="N4" s="27">
        <v>45075</v>
      </c>
      <c r="O4" s="8">
        <v>12900000</v>
      </c>
      <c r="P4" s="8">
        <v>12900000</v>
      </c>
      <c r="Q4" s="8">
        <v>2451000</v>
      </c>
      <c r="R4" s="8">
        <v>15351000</v>
      </c>
      <c r="S4" s="7" t="s">
        <v>429</v>
      </c>
      <c r="T4" s="154" t="s">
        <v>947</v>
      </c>
      <c r="U4" s="32"/>
      <c r="W4" s="122"/>
      <c r="X4" s="68">
        <v>424260</v>
      </c>
    </row>
    <row r="5" spans="1:24" ht="15.75" customHeight="1" x14ac:dyDescent="0.25">
      <c r="A5" s="38"/>
      <c r="B5" s="39"/>
      <c r="C5" s="39"/>
      <c r="D5" s="40"/>
      <c r="E5" s="39"/>
      <c r="F5" s="41">
        <v>67072095</v>
      </c>
      <c r="G5" s="39"/>
      <c r="H5" s="39"/>
      <c r="I5" s="39"/>
      <c r="J5" s="39"/>
      <c r="K5" s="37"/>
      <c r="L5" s="37"/>
      <c r="M5" s="42"/>
      <c r="N5" s="43"/>
      <c r="O5" s="44">
        <f>SUM(O4:O4)</f>
        <v>12900000</v>
      </c>
      <c r="P5" s="45"/>
      <c r="Q5" s="45"/>
      <c r="R5" s="45"/>
      <c r="S5" s="39"/>
      <c r="T5" s="37"/>
      <c r="U5" s="46"/>
      <c r="V5" s="37"/>
    </row>
    <row r="6" spans="1:24" ht="15" customHeight="1" x14ac:dyDescent="0.25">
      <c r="T6" s="99">
        <f>SUM(T5:T5)</f>
        <v>0</v>
      </c>
      <c r="U6" s="32"/>
    </row>
    <row r="7" spans="1:24" ht="15.75" customHeight="1" x14ac:dyDescent="0.25">
      <c r="A7" s="183" t="s">
        <v>701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76"/>
      <c r="U7" s="32"/>
    </row>
    <row r="8" spans="1:24" ht="15.75" customHeight="1" thickBot="1" x14ac:dyDescent="0.3">
      <c r="A8" s="94" t="s">
        <v>591</v>
      </c>
      <c r="B8" s="94"/>
      <c r="C8" s="94"/>
      <c r="D8" s="94" t="s">
        <v>592</v>
      </c>
      <c r="E8" s="94"/>
      <c r="F8" s="94"/>
      <c r="G8" s="94"/>
      <c r="H8" s="94"/>
      <c r="I8" s="94"/>
      <c r="J8" s="94"/>
      <c r="K8" s="94"/>
      <c r="L8" s="94"/>
      <c r="M8" s="95"/>
      <c r="N8" s="95">
        <v>45054</v>
      </c>
      <c r="O8" s="96">
        <v>2106000</v>
      </c>
      <c r="P8" s="96">
        <v>2118000</v>
      </c>
      <c r="Q8" s="96">
        <v>402420</v>
      </c>
      <c r="R8" s="96">
        <v>2520420</v>
      </c>
      <c r="S8" s="94" t="s">
        <v>648</v>
      </c>
      <c r="U8" s="32"/>
    </row>
    <row r="9" spans="1:24" ht="15.75" customHeight="1" thickBot="1" x14ac:dyDescent="0.3">
      <c r="O9" s="47">
        <f>SUM(O8:O8)</f>
        <v>2106000</v>
      </c>
      <c r="P9" s="92">
        <f>+O9-O8</f>
        <v>0</v>
      </c>
    </row>
    <row r="10" spans="1:24" ht="15.75" customHeight="1" x14ac:dyDescent="0.25">
      <c r="P10" s="68"/>
      <c r="T10" s="99">
        <f>SUM(T8:T9)</f>
        <v>0</v>
      </c>
    </row>
    <row r="11" spans="1:24" ht="15.75" customHeight="1" x14ac:dyDescent="0.25">
      <c r="O11" s="67"/>
    </row>
    <row r="12" spans="1:24" ht="15.75" customHeight="1" thickBot="1" x14ac:dyDescent="0.3"/>
    <row r="13" spans="1:24" ht="15.75" customHeight="1" x14ac:dyDescent="0.25">
      <c r="A13" s="185" t="s">
        <v>943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7"/>
    </row>
    <row r="14" spans="1:24" ht="15.75" customHeight="1" x14ac:dyDescent="0.25">
      <c r="A14" s="113" t="s">
        <v>0</v>
      </c>
      <c r="B14" s="113" t="s">
        <v>3</v>
      </c>
      <c r="C14" s="113"/>
      <c r="D14" s="113" t="s">
        <v>3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 t="s">
        <v>12</v>
      </c>
      <c r="O14" s="113" t="s">
        <v>15</v>
      </c>
      <c r="P14" s="113" t="s">
        <v>16</v>
      </c>
      <c r="Q14" s="113" t="s">
        <v>17</v>
      </c>
      <c r="R14" s="113" t="s">
        <v>18</v>
      </c>
      <c r="S14" s="113" t="s">
        <v>19</v>
      </c>
      <c r="U14" s="32"/>
    </row>
    <row r="15" spans="1:24" ht="15.75" customHeight="1" thickBot="1" x14ac:dyDescent="0.3">
      <c r="A15" s="69" t="s">
        <v>941</v>
      </c>
      <c r="B15" s="69" t="s">
        <v>942</v>
      </c>
      <c r="C15" s="69"/>
      <c r="D15" s="162" t="s">
        <v>942</v>
      </c>
      <c r="E15" s="69"/>
      <c r="F15" s="69"/>
      <c r="G15" s="69"/>
      <c r="H15" s="69"/>
      <c r="I15" s="69"/>
      <c r="J15" s="69"/>
      <c r="K15" s="69"/>
      <c r="L15" s="69"/>
      <c r="M15" s="69"/>
      <c r="N15" s="71">
        <v>45132</v>
      </c>
      <c r="O15" s="121">
        <v>5296900</v>
      </c>
      <c r="P15" s="121">
        <v>5296900</v>
      </c>
      <c r="Q15" s="121">
        <v>1006411</v>
      </c>
      <c r="R15" s="121">
        <v>6303311</v>
      </c>
      <c r="S15" s="69" t="s">
        <v>429</v>
      </c>
      <c r="W15" s="122"/>
    </row>
    <row r="16" spans="1:24" ht="15.75" customHeight="1" thickBot="1" x14ac:dyDescent="0.3">
      <c r="O16" s="91">
        <f>SUM(O15:O15)</f>
        <v>5296900</v>
      </c>
    </row>
    <row r="17" spans="1:26" ht="15.75" customHeight="1" x14ac:dyDescent="0.25">
      <c r="U17" s="32"/>
    </row>
    <row r="18" spans="1:26" ht="15.75" customHeight="1" thickBot="1" x14ac:dyDescent="0.3">
      <c r="U18" s="32"/>
    </row>
    <row r="19" spans="1:26" ht="15.75" customHeight="1" thickBot="1" x14ac:dyDescent="0.3">
      <c r="A19" s="180" t="s">
        <v>1075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2"/>
      <c r="U19" s="32"/>
    </row>
    <row r="20" spans="1:26" ht="15.75" customHeight="1" x14ac:dyDescent="0.25">
      <c r="A20" s="113" t="s">
        <v>0</v>
      </c>
      <c r="B20" s="113"/>
      <c r="C20" s="113"/>
      <c r="D20" s="113" t="s">
        <v>3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 t="s">
        <v>14</v>
      </c>
      <c r="O20" s="113" t="s">
        <v>15</v>
      </c>
      <c r="P20" s="113" t="s">
        <v>16</v>
      </c>
      <c r="Q20" s="113" t="s">
        <v>17</v>
      </c>
      <c r="R20" s="113" t="s">
        <v>18</v>
      </c>
      <c r="S20" s="113" t="s">
        <v>19</v>
      </c>
      <c r="U20" s="32"/>
    </row>
    <row r="21" spans="1:26" ht="15.75" customHeight="1" x14ac:dyDescent="0.25">
      <c r="A21" s="69" t="s">
        <v>1073</v>
      </c>
      <c r="B21" s="69"/>
      <c r="C21" s="69"/>
      <c r="D21" s="141" t="s">
        <v>661</v>
      </c>
      <c r="E21" s="69"/>
      <c r="F21" s="69"/>
      <c r="G21" s="69"/>
      <c r="H21" s="69"/>
      <c r="I21" s="69"/>
      <c r="J21" s="69"/>
      <c r="K21" s="69"/>
      <c r="L21" s="69"/>
      <c r="M21" s="69"/>
      <c r="N21" s="69" t="s">
        <v>22</v>
      </c>
      <c r="O21" s="121">
        <v>2309006</v>
      </c>
      <c r="P21" s="121">
        <v>2309006</v>
      </c>
      <c r="Q21" s="121">
        <v>438711.14</v>
      </c>
      <c r="R21" s="121">
        <v>2747717.14</v>
      </c>
      <c r="S21" s="69" t="s">
        <v>429</v>
      </c>
      <c r="U21" s="32"/>
      <c r="W21" s="131" t="s">
        <v>1199</v>
      </c>
      <c r="X21" s="122">
        <v>66961</v>
      </c>
      <c r="Y21" s="129"/>
    </row>
    <row r="22" spans="1:26" ht="15.75" customHeight="1" x14ac:dyDescent="0.25">
      <c r="O22" s="117">
        <f>SUM(O20:O21)</f>
        <v>2309006</v>
      </c>
      <c r="U22" s="32"/>
      <c r="X22" s="68"/>
    </row>
    <row r="23" spans="1:26" ht="15.75" customHeight="1" x14ac:dyDescent="0.25">
      <c r="O23" s="92"/>
      <c r="U23" s="32"/>
    </row>
    <row r="24" spans="1:26" ht="15.75" customHeight="1" x14ac:dyDescent="0.25">
      <c r="O24" s="92"/>
      <c r="U24" s="32"/>
    </row>
    <row r="25" spans="1:26" ht="15.75" customHeight="1" thickBot="1" x14ac:dyDescent="0.3">
      <c r="P25" s="68"/>
      <c r="U25" s="32"/>
    </row>
    <row r="26" spans="1:26" ht="15.75" customHeight="1" thickBot="1" x14ac:dyDescent="0.3">
      <c r="A26" s="180" t="s">
        <v>1196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2"/>
      <c r="U26" s="32"/>
      <c r="X26" s="92"/>
      <c r="Z26" s="92"/>
    </row>
    <row r="27" spans="1:26" s="100" customFormat="1" ht="15.75" customHeight="1" x14ac:dyDescent="0.25">
      <c r="A27" s="139" t="s">
        <v>0</v>
      </c>
      <c r="B27" s="139"/>
      <c r="C27" s="139"/>
      <c r="D27" s="139" t="s">
        <v>3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 t="s">
        <v>14</v>
      </c>
      <c r="O27" s="139" t="s">
        <v>15</v>
      </c>
      <c r="P27" s="139" t="s">
        <v>16</v>
      </c>
      <c r="Q27" s="139" t="s">
        <v>17</v>
      </c>
      <c r="R27" s="139" t="s">
        <v>18</v>
      </c>
      <c r="S27" s="139" t="s">
        <v>19</v>
      </c>
      <c r="U27" s="137"/>
      <c r="W27" s="138"/>
      <c r="X27" s="138"/>
    </row>
    <row r="28" spans="1:26" s="158" customFormat="1" ht="15.75" customHeight="1" x14ac:dyDescent="0.25">
      <c r="A28" s="155" t="s">
        <v>1298</v>
      </c>
      <c r="B28" s="156"/>
      <c r="C28" s="156"/>
      <c r="D28" s="155" t="s">
        <v>186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5" t="s">
        <v>22</v>
      </c>
      <c r="O28" s="157">
        <v>778050</v>
      </c>
      <c r="P28" s="157">
        <v>793050</v>
      </c>
      <c r="Q28" s="157">
        <v>150679.5</v>
      </c>
      <c r="R28" s="157">
        <v>943729.5</v>
      </c>
      <c r="S28" s="155" t="s">
        <v>429</v>
      </c>
      <c r="U28" s="159"/>
      <c r="W28" s="161" t="s">
        <v>1440</v>
      </c>
      <c r="X28" s="171">
        <v>20229</v>
      </c>
    </row>
    <row r="29" spans="1:26" s="158" customFormat="1" ht="15.75" customHeight="1" x14ac:dyDescent="0.25">
      <c r="A29" s="155" t="s">
        <v>1299</v>
      </c>
      <c r="B29" s="156"/>
      <c r="C29" s="156"/>
      <c r="D29" s="155" t="s">
        <v>1074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5" t="s">
        <v>22</v>
      </c>
      <c r="O29" s="157">
        <v>422000</v>
      </c>
      <c r="P29" s="157">
        <v>422000</v>
      </c>
      <c r="Q29" s="157">
        <v>80180</v>
      </c>
      <c r="R29" s="157">
        <v>502180</v>
      </c>
      <c r="S29" s="155" t="s">
        <v>429</v>
      </c>
      <c r="U29" s="159"/>
      <c r="W29" s="161" t="s">
        <v>1440</v>
      </c>
      <c r="X29" s="171">
        <v>10972</v>
      </c>
    </row>
    <row r="30" spans="1:26" s="158" customFormat="1" ht="15.75" customHeight="1" x14ac:dyDescent="0.25">
      <c r="A30" s="155" t="s">
        <v>1300</v>
      </c>
      <c r="B30" s="156"/>
      <c r="C30" s="156"/>
      <c r="D30" s="155" t="s">
        <v>1303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5" t="s">
        <v>22</v>
      </c>
      <c r="O30" s="157">
        <v>483000</v>
      </c>
      <c r="P30" s="157">
        <v>483000</v>
      </c>
      <c r="Q30" s="157">
        <v>91770</v>
      </c>
      <c r="R30" s="157">
        <v>574770</v>
      </c>
      <c r="S30" s="155" t="s">
        <v>429</v>
      </c>
      <c r="U30" s="159"/>
      <c r="W30" s="161" t="s">
        <v>1440</v>
      </c>
      <c r="X30" s="171">
        <v>12558</v>
      </c>
    </row>
    <row r="31" spans="1:26" s="158" customFormat="1" ht="15.75" customHeight="1" x14ac:dyDescent="0.25">
      <c r="A31" s="155" t="s">
        <v>1301</v>
      </c>
      <c r="B31" s="156"/>
      <c r="C31" s="156"/>
      <c r="D31" s="155" t="s">
        <v>99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5" t="s">
        <v>22</v>
      </c>
      <c r="O31" s="157">
        <v>83000</v>
      </c>
      <c r="P31" s="157">
        <v>83000</v>
      </c>
      <c r="Q31" s="157">
        <v>15770</v>
      </c>
      <c r="R31" s="157">
        <v>98770</v>
      </c>
      <c r="S31" s="155" t="s">
        <v>29</v>
      </c>
      <c r="U31" s="159"/>
      <c r="W31" s="161" t="s">
        <v>1440</v>
      </c>
      <c r="X31" s="171">
        <v>2407</v>
      </c>
    </row>
    <row r="32" spans="1:26" s="158" customFormat="1" ht="15.75" customHeight="1" x14ac:dyDescent="0.25">
      <c r="A32" s="155" t="s">
        <v>1302</v>
      </c>
      <c r="B32" s="156"/>
      <c r="C32" s="156"/>
      <c r="D32" s="155" t="s">
        <v>1304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5" t="s">
        <v>22</v>
      </c>
      <c r="O32" s="160">
        <v>11718000</v>
      </c>
      <c r="P32" s="157">
        <v>11718000</v>
      </c>
      <c r="Q32" s="157">
        <v>2226420</v>
      </c>
      <c r="R32" s="157">
        <v>13944420</v>
      </c>
      <c r="S32" s="155" t="s">
        <v>29</v>
      </c>
      <c r="U32" s="159"/>
      <c r="W32" s="161" t="s">
        <v>1440</v>
      </c>
      <c r="X32" s="171">
        <v>173880</v>
      </c>
    </row>
    <row r="33" spans="1:26" s="158" customFormat="1" ht="15.75" customHeight="1" thickBot="1" x14ac:dyDescent="0.3">
      <c r="A33" s="155" t="s">
        <v>1282</v>
      </c>
      <c r="D33" s="155" t="s">
        <v>1283</v>
      </c>
      <c r="N33" s="155" t="s">
        <v>22</v>
      </c>
      <c r="O33" s="157">
        <v>421230</v>
      </c>
      <c r="P33" s="157">
        <v>421230</v>
      </c>
      <c r="Q33" s="157">
        <v>80033.7</v>
      </c>
      <c r="R33" s="157">
        <v>501263.7</v>
      </c>
      <c r="S33" s="155"/>
      <c r="U33" s="159"/>
      <c r="W33" s="161" t="s">
        <v>1440</v>
      </c>
      <c r="X33" s="171"/>
      <c r="Y33" s="158" t="s">
        <v>1444</v>
      </c>
    </row>
    <row r="34" spans="1:26" ht="15.75" customHeight="1" thickBot="1" x14ac:dyDescent="0.3">
      <c r="O34" s="140">
        <f>SUM(O28:O33)</f>
        <v>13905280</v>
      </c>
      <c r="U34" s="32"/>
    </row>
    <row r="35" spans="1:26" ht="15.75" customHeight="1" thickBot="1" x14ac:dyDescent="0.3">
      <c r="U35" s="32"/>
      <c r="X35" s="173">
        <f>SUM(X3:X34)</f>
        <v>711267</v>
      </c>
    </row>
    <row r="36" spans="1:26" ht="15.75" customHeight="1" thickBot="1" x14ac:dyDescent="0.3">
      <c r="A36" s="180" t="s">
        <v>1424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2"/>
      <c r="U36" s="32"/>
      <c r="X36" s="92"/>
      <c r="Z36" s="92"/>
    </row>
    <row r="37" spans="1:26" s="100" customFormat="1" ht="15.75" customHeight="1" x14ac:dyDescent="0.25">
      <c r="A37" s="139" t="s">
        <v>0</v>
      </c>
      <c r="B37" s="139"/>
      <c r="C37" s="139"/>
      <c r="D37" s="139" t="s">
        <v>3</v>
      </c>
      <c r="E37" s="139"/>
      <c r="F37" s="139"/>
      <c r="G37" s="139"/>
      <c r="H37" s="139"/>
      <c r="I37" s="139"/>
      <c r="J37" s="139"/>
      <c r="K37" s="139"/>
      <c r="L37" s="139"/>
      <c r="M37" s="139"/>
      <c r="N37" s="139" t="s">
        <v>14</v>
      </c>
      <c r="O37" s="139" t="s">
        <v>15</v>
      </c>
      <c r="P37" s="139" t="s">
        <v>16</v>
      </c>
      <c r="Q37" s="139" t="s">
        <v>17</v>
      </c>
      <c r="R37" s="139" t="s">
        <v>18</v>
      </c>
      <c r="S37" s="139" t="s">
        <v>19</v>
      </c>
      <c r="U37" s="137"/>
      <c r="W37" s="138"/>
      <c r="X37" s="138"/>
    </row>
    <row r="38" spans="1:26" ht="15.75" customHeight="1" x14ac:dyDescent="0.25">
      <c r="A38" s="69" t="s">
        <v>1425</v>
      </c>
      <c r="B38" s="69"/>
      <c r="C38" s="69"/>
      <c r="D38" s="69" t="s">
        <v>1434</v>
      </c>
      <c r="E38" s="69"/>
      <c r="F38" s="69"/>
      <c r="G38" s="69"/>
      <c r="H38" s="69"/>
      <c r="I38" s="69"/>
      <c r="J38" s="69"/>
      <c r="K38" s="69"/>
      <c r="L38" s="69"/>
      <c r="M38" s="69"/>
      <c r="N38" s="69" t="s">
        <v>22</v>
      </c>
      <c r="O38" s="70">
        <v>5163288</v>
      </c>
      <c r="P38" s="70">
        <v>5163288</v>
      </c>
      <c r="Q38" s="70">
        <v>981024.72</v>
      </c>
      <c r="R38" s="70">
        <v>6144312.7199999997</v>
      </c>
      <c r="S38" s="69" t="s">
        <v>429</v>
      </c>
      <c r="U38" s="32"/>
      <c r="X38" s="68">
        <v>154899</v>
      </c>
    </row>
    <row r="39" spans="1:26" ht="15.75" customHeight="1" x14ac:dyDescent="0.25">
      <c r="A39" s="69" t="s">
        <v>1426</v>
      </c>
      <c r="B39" s="69"/>
      <c r="C39" s="69"/>
      <c r="D39" s="69" t="s">
        <v>1435</v>
      </c>
      <c r="E39" s="69"/>
      <c r="F39" s="69"/>
      <c r="G39" s="69"/>
      <c r="H39" s="69"/>
      <c r="I39" s="69"/>
      <c r="J39" s="69"/>
      <c r="K39" s="69"/>
      <c r="L39" s="69"/>
      <c r="M39" s="69"/>
      <c r="N39" s="69" t="s">
        <v>22</v>
      </c>
      <c r="O39" s="70">
        <v>2441250</v>
      </c>
      <c r="P39" s="70">
        <v>2441250</v>
      </c>
      <c r="Q39" s="70">
        <v>463837.5</v>
      </c>
      <c r="R39" s="70">
        <v>2905087.5</v>
      </c>
      <c r="S39" s="69" t="s">
        <v>429</v>
      </c>
      <c r="U39" s="32"/>
      <c r="X39" s="68">
        <v>63473</v>
      </c>
    </row>
    <row r="40" spans="1:26" ht="15.75" customHeight="1" x14ac:dyDescent="0.25">
      <c r="A40" s="69" t="s">
        <v>1427</v>
      </c>
      <c r="B40" s="69"/>
      <c r="C40" s="69"/>
      <c r="D40" s="69" t="s">
        <v>1436</v>
      </c>
      <c r="E40" s="69"/>
      <c r="F40" s="69"/>
      <c r="G40" s="69"/>
      <c r="H40" s="69"/>
      <c r="I40" s="69"/>
      <c r="J40" s="69"/>
      <c r="K40" s="69"/>
      <c r="L40" s="69"/>
      <c r="M40" s="69"/>
      <c r="N40" s="69" t="s">
        <v>22</v>
      </c>
      <c r="O40" s="70">
        <v>92000</v>
      </c>
      <c r="P40" s="70">
        <v>92000</v>
      </c>
      <c r="Q40" s="70">
        <v>17480</v>
      </c>
      <c r="R40" s="70">
        <v>109480</v>
      </c>
      <c r="S40" s="69" t="s">
        <v>429</v>
      </c>
      <c r="U40" s="32"/>
      <c r="X40" s="68">
        <v>1840</v>
      </c>
    </row>
    <row r="41" spans="1:26" ht="15.75" customHeight="1" x14ac:dyDescent="0.25">
      <c r="A41" s="69" t="s">
        <v>1428</v>
      </c>
      <c r="B41" s="69"/>
      <c r="C41" s="69"/>
      <c r="D41" s="69" t="s">
        <v>1231</v>
      </c>
      <c r="E41" s="69"/>
      <c r="F41" s="69"/>
      <c r="G41" s="69"/>
      <c r="H41" s="69"/>
      <c r="I41" s="69"/>
      <c r="J41" s="69"/>
      <c r="K41" s="69"/>
      <c r="L41" s="69"/>
      <c r="M41" s="69"/>
      <c r="N41" s="69" t="s">
        <v>22</v>
      </c>
      <c r="O41" s="70">
        <v>1956000</v>
      </c>
      <c r="P41" s="70">
        <v>1956000</v>
      </c>
      <c r="Q41" s="70">
        <v>371640</v>
      </c>
      <c r="R41" s="70">
        <v>2327640</v>
      </c>
      <c r="S41" s="69" t="s">
        <v>429</v>
      </c>
      <c r="U41" s="32"/>
      <c r="X41" s="68">
        <v>50856</v>
      </c>
    </row>
    <row r="42" spans="1:26" ht="15.75" customHeight="1" x14ac:dyDescent="0.25">
      <c r="A42" s="69" t="s">
        <v>1429</v>
      </c>
      <c r="B42" s="69"/>
      <c r="C42" s="69"/>
      <c r="D42" s="69" t="s">
        <v>1437</v>
      </c>
      <c r="E42" s="69"/>
      <c r="F42" s="69"/>
      <c r="G42" s="69"/>
      <c r="H42" s="69"/>
      <c r="I42" s="69"/>
      <c r="J42" s="69"/>
      <c r="K42" s="69"/>
      <c r="L42" s="69"/>
      <c r="M42" s="69"/>
      <c r="N42" s="69" t="s">
        <v>22</v>
      </c>
      <c r="O42" s="70">
        <v>4600000</v>
      </c>
      <c r="P42" s="70">
        <v>4600000</v>
      </c>
      <c r="Q42" s="70">
        <v>874000</v>
      </c>
      <c r="R42" s="70">
        <v>5474000</v>
      </c>
      <c r="S42" s="69" t="s">
        <v>429</v>
      </c>
      <c r="U42" s="32"/>
      <c r="X42" s="68">
        <v>92000</v>
      </c>
    </row>
    <row r="43" spans="1:26" ht="15.75" customHeight="1" x14ac:dyDescent="0.25">
      <c r="A43" s="69" t="s">
        <v>1430</v>
      </c>
      <c r="B43" s="69"/>
      <c r="C43" s="69"/>
      <c r="D43" s="69" t="s">
        <v>642</v>
      </c>
      <c r="E43" s="69"/>
      <c r="F43" s="69"/>
      <c r="G43" s="69"/>
      <c r="H43" s="69"/>
      <c r="I43" s="69"/>
      <c r="J43" s="69"/>
      <c r="K43" s="69"/>
      <c r="L43" s="69"/>
      <c r="M43" s="69"/>
      <c r="N43" s="69" t="s">
        <v>22</v>
      </c>
      <c r="O43" s="70">
        <v>758728.00000027195</v>
      </c>
      <c r="P43" s="70">
        <v>758728.00000027195</v>
      </c>
      <c r="Q43" s="70">
        <v>144158.320000051</v>
      </c>
      <c r="R43" s="70">
        <v>902886.320000323</v>
      </c>
      <c r="S43" s="69" t="s">
        <v>429</v>
      </c>
      <c r="U43" s="32"/>
      <c r="X43" s="68">
        <v>10357</v>
      </c>
    </row>
    <row r="44" spans="1:26" ht="15.75" customHeight="1" x14ac:dyDescent="0.25">
      <c r="A44" s="69" t="s">
        <v>1431</v>
      </c>
      <c r="B44" s="69"/>
      <c r="C44" s="69"/>
      <c r="D44" s="69" t="s">
        <v>342</v>
      </c>
      <c r="E44" s="69"/>
      <c r="F44" s="69"/>
      <c r="G44" s="69"/>
      <c r="H44" s="69"/>
      <c r="I44" s="69"/>
      <c r="J44" s="69"/>
      <c r="K44" s="69"/>
      <c r="L44" s="69"/>
      <c r="M44" s="69"/>
      <c r="N44" s="69" t="s">
        <v>22</v>
      </c>
      <c r="O44" s="70">
        <v>180120</v>
      </c>
      <c r="P44" s="70">
        <v>180120</v>
      </c>
      <c r="Q44" s="70">
        <v>34222.800000000003</v>
      </c>
      <c r="R44" s="70">
        <v>214342.8</v>
      </c>
      <c r="S44" s="69" t="s">
        <v>429</v>
      </c>
      <c r="U44" s="32"/>
      <c r="X44" s="68"/>
    </row>
    <row r="45" spans="1:26" ht="15.75" customHeight="1" x14ac:dyDescent="0.25">
      <c r="A45" s="69" t="s">
        <v>1432</v>
      </c>
      <c r="B45" s="69"/>
      <c r="C45" s="69"/>
      <c r="D45" s="69" t="s">
        <v>1438</v>
      </c>
      <c r="E45" s="69"/>
      <c r="F45" s="69"/>
      <c r="G45" s="69"/>
      <c r="H45" s="69"/>
      <c r="I45" s="69"/>
      <c r="J45" s="69"/>
      <c r="K45" s="69"/>
      <c r="L45" s="69"/>
      <c r="M45" s="69"/>
      <c r="N45" s="69" t="s">
        <v>22</v>
      </c>
      <c r="O45" s="70">
        <v>348867</v>
      </c>
      <c r="P45" s="70">
        <v>378867</v>
      </c>
      <c r="Q45" s="70">
        <v>71984.73</v>
      </c>
      <c r="R45" s="70">
        <v>450851.73</v>
      </c>
      <c r="S45" s="69" t="s">
        <v>29</v>
      </c>
      <c r="U45" s="32"/>
      <c r="X45" s="68">
        <v>8510.2900000000009</v>
      </c>
    </row>
    <row r="46" spans="1:26" ht="15.75" customHeight="1" thickBot="1" x14ac:dyDescent="0.3">
      <c r="A46" s="69" t="s">
        <v>1433</v>
      </c>
      <c r="B46" s="69"/>
      <c r="C46" s="69"/>
      <c r="D46" s="69" t="s">
        <v>1439</v>
      </c>
      <c r="E46" s="69"/>
      <c r="F46" s="69"/>
      <c r="G46" s="69"/>
      <c r="H46" s="69"/>
      <c r="I46" s="69"/>
      <c r="J46" s="69"/>
      <c r="K46" s="69"/>
      <c r="L46" s="69"/>
      <c r="M46" s="69"/>
      <c r="N46" s="69" t="s">
        <v>22</v>
      </c>
      <c r="O46" s="70">
        <v>1491862</v>
      </c>
      <c r="P46" s="70">
        <v>1491862</v>
      </c>
      <c r="Q46" s="70">
        <v>283453.78000000003</v>
      </c>
      <c r="R46" s="70">
        <v>1775315.78</v>
      </c>
      <c r="S46" s="69" t="s">
        <v>429</v>
      </c>
      <c r="U46" s="32"/>
      <c r="X46" s="68"/>
    </row>
    <row r="47" spans="1:26" ht="15.75" customHeight="1" thickBot="1" x14ac:dyDescent="0.3">
      <c r="O47" s="140">
        <f>SUM(O38:O46)</f>
        <v>17032115.000000272</v>
      </c>
      <c r="P47" s="68">
        <f>P38+P39+P40+P41+P42+P43+P45</f>
        <v>15390133.000000272</v>
      </c>
      <c r="U47" s="32"/>
      <c r="X47" s="172">
        <f>SUM(X38:X46)</f>
        <v>381935.29</v>
      </c>
    </row>
    <row r="48" spans="1:26" ht="15.75" customHeight="1" x14ac:dyDescent="0.25">
      <c r="U48" s="32"/>
    </row>
    <row r="49" spans="21:24" ht="15.75" customHeight="1" x14ac:dyDescent="0.25">
      <c r="U49" s="32"/>
      <c r="X49" s="92">
        <f>X35+X47</f>
        <v>1093202.29</v>
      </c>
    </row>
    <row r="50" spans="21:24" ht="15.75" customHeight="1" x14ac:dyDescent="0.25">
      <c r="U50" s="32"/>
    </row>
    <row r="51" spans="21:24" ht="15.75" customHeight="1" x14ac:dyDescent="0.25">
      <c r="U51" s="32"/>
    </row>
    <row r="52" spans="21:24" ht="15.75" customHeight="1" x14ac:dyDescent="0.25">
      <c r="U52" s="32"/>
    </row>
    <row r="53" spans="21:24" ht="15.75" customHeight="1" x14ac:dyDescent="0.25">
      <c r="U53" s="32"/>
    </row>
    <row r="54" spans="21:24" ht="15.75" customHeight="1" x14ac:dyDescent="0.25">
      <c r="U54" s="32"/>
    </row>
    <row r="55" spans="21:24" ht="15.75" customHeight="1" x14ac:dyDescent="0.25">
      <c r="U55" s="32"/>
    </row>
    <row r="56" spans="21:24" ht="15.75" customHeight="1" x14ac:dyDescent="0.25">
      <c r="U56" s="32"/>
    </row>
    <row r="57" spans="21:24" ht="15.75" customHeight="1" x14ac:dyDescent="0.25">
      <c r="U57" s="32"/>
    </row>
    <row r="58" spans="21:24" ht="15.75" customHeight="1" x14ac:dyDescent="0.25">
      <c r="U58" s="32"/>
    </row>
    <row r="59" spans="21:24" ht="15.75" customHeight="1" x14ac:dyDescent="0.25">
      <c r="U59" s="32"/>
    </row>
    <row r="60" spans="21:24" ht="15.75" customHeight="1" x14ac:dyDescent="0.25">
      <c r="U60" s="32"/>
    </row>
    <row r="61" spans="21:24" ht="15.75" customHeight="1" x14ac:dyDescent="0.25">
      <c r="U61" s="32"/>
    </row>
    <row r="62" spans="21:24" ht="15.75" customHeight="1" x14ac:dyDescent="0.25">
      <c r="U62" s="32"/>
    </row>
    <row r="63" spans="21:24" ht="15.75" customHeight="1" x14ac:dyDescent="0.25">
      <c r="U63" s="32"/>
    </row>
    <row r="64" spans="21:24" ht="15.75" customHeight="1" x14ac:dyDescent="0.25">
      <c r="U64" s="32"/>
    </row>
    <row r="65" spans="21:21" ht="15.75" customHeight="1" x14ac:dyDescent="0.25">
      <c r="U65" s="32"/>
    </row>
    <row r="66" spans="21:21" ht="15.75" customHeight="1" x14ac:dyDescent="0.25">
      <c r="U66" s="32"/>
    </row>
    <row r="67" spans="21:21" ht="15.75" customHeight="1" x14ac:dyDescent="0.25">
      <c r="U67" s="32"/>
    </row>
    <row r="68" spans="21:21" ht="15.75" customHeight="1" x14ac:dyDescent="0.25">
      <c r="U68" s="32"/>
    </row>
    <row r="69" spans="21:21" ht="15.75" customHeight="1" x14ac:dyDescent="0.25">
      <c r="U69" s="32"/>
    </row>
    <row r="70" spans="21:21" ht="15.75" customHeight="1" x14ac:dyDescent="0.25">
      <c r="U70" s="32"/>
    </row>
    <row r="71" spans="21:21" ht="15.75" customHeight="1" x14ac:dyDescent="0.25">
      <c r="U71" s="32"/>
    </row>
    <row r="72" spans="21:21" ht="15.75" customHeight="1" x14ac:dyDescent="0.25">
      <c r="U72" s="32"/>
    </row>
    <row r="73" spans="21:21" ht="15.75" customHeight="1" x14ac:dyDescent="0.25">
      <c r="U73" s="32"/>
    </row>
    <row r="74" spans="21:21" ht="15.75" customHeight="1" x14ac:dyDescent="0.25">
      <c r="U74" s="32"/>
    </row>
    <row r="75" spans="21:21" ht="15.75" customHeight="1" x14ac:dyDescent="0.25">
      <c r="U75" s="32"/>
    </row>
    <row r="76" spans="21:21" ht="15.75" customHeight="1" x14ac:dyDescent="0.25">
      <c r="U76" s="32"/>
    </row>
    <row r="77" spans="21:21" ht="15.75" customHeight="1" x14ac:dyDescent="0.25">
      <c r="U77" s="32"/>
    </row>
    <row r="78" spans="21:21" ht="15.75" customHeight="1" x14ac:dyDescent="0.25">
      <c r="U78" s="32"/>
    </row>
    <row r="79" spans="21:21" ht="15.75" customHeight="1" x14ac:dyDescent="0.25">
      <c r="U79" s="32"/>
    </row>
    <row r="80" spans="21:21" ht="15.75" customHeight="1" x14ac:dyDescent="0.25">
      <c r="U80" s="32"/>
    </row>
    <row r="81" spans="21:21" ht="15.75" customHeight="1" x14ac:dyDescent="0.25">
      <c r="U81" s="32"/>
    </row>
    <row r="82" spans="21:21" ht="15.75" customHeight="1" x14ac:dyDescent="0.25">
      <c r="U82" s="32"/>
    </row>
    <row r="83" spans="21:21" ht="15.75" customHeight="1" x14ac:dyDescent="0.25">
      <c r="U83" s="32"/>
    </row>
    <row r="84" spans="21:21" ht="15.75" customHeight="1" x14ac:dyDescent="0.25">
      <c r="U84" s="32"/>
    </row>
    <row r="85" spans="21:21" ht="15.75" customHeight="1" x14ac:dyDescent="0.25">
      <c r="U85" s="32"/>
    </row>
    <row r="86" spans="21:21" ht="15.75" customHeight="1" x14ac:dyDescent="0.25">
      <c r="U86" s="32"/>
    </row>
    <row r="87" spans="21:21" ht="15.75" customHeight="1" x14ac:dyDescent="0.25">
      <c r="U87" s="32"/>
    </row>
    <row r="88" spans="21:21" ht="15.75" customHeight="1" x14ac:dyDescent="0.25">
      <c r="U88" s="32"/>
    </row>
    <row r="89" spans="21:21" ht="15.75" customHeight="1" x14ac:dyDescent="0.25">
      <c r="U89" s="32"/>
    </row>
    <row r="90" spans="21:21" ht="15.75" customHeight="1" x14ac:dyDescent="0.25">
      <c r="U90" s="32"/>
    </row>
    <row r="91" spans="21:21" ht="15.75" customHeight="1" x14ac:dyDescent="0.25">
      <c r="U91" s="32"/>
    </row>
    <row r="92" spans="21:21" ht="15.75" customHeight="1" x14ac:dyDescent="0.25">
      <c r="U92" s="32"/>
    </row>
    <row r="93" spans="21:21" ht="15.75" customHeight="1" x14ac:dyDescent="0.25">
      <c r="U93" s="32"/>
    </row>
    <row r="94" spans="21:21" ht="15.75" customHeight="1" x14ac:dyDescent="0.25">
      <c r="U94" s="32"/>
    </row>
    <row r="95" spans="21:21" ht="15.75" customHeight="1" x14ac:dyDescent="0.25">
      <c r="U95" s="32"/>
    </row>
    <row r="96" spans="21:21" ht="15.75" customHeight="1" x14ac:dyDescent="0.25">
      <c r="U96" s="32"/>
    </row>
    <row r="97" spans="21:21" ht="15.75" customHeight="1" x14ac:dyDescent="0.25">
      <c r="U97" s="32"/>
    </row>
    <row r="98" spans="21:21" ht="15.75" customHeight="1" x14ac:dyDescent="0.25">
      <c r="U98" s="32"/>
    </row>
    <row r="99" spans="21:21" ht="15.75" customHeight="1" x14ac:dyDescent="0.25">
      <c r="U99" s="32"/>
    </row>
    <row r="100" spans="21:21" ht="15.75" customHeight="1" x14ac:dyDescent="0.25">
      <c r="U100" s="32"/>
    </row>
    <row r="101" spans="21:21" ht="15.75" customHeight="1" x14ac:dyDescent="0.25">
      <c r="U101" s="32"/>
    </row>
    <row r="102" spans="21:21" ht="15.75" customHeight="1" x14ac:dyDescent="0.25">
      <c r="U102" s="32"/>
    </row>
    <row r="103" spans="21:21" ht="15.75" customHeight="1" x14ac:dyDescent="0.25">
      <c r="U103" s="32"/>
    </row>
    <row r="104" spans="21:21" ht="15.75" customHeight="1" x14ac:dyDescent="0.25">
      <c r="U104" s="32"/>
    </row>
    <row r="105" spans="21:21" ht="15.75" customHeight="1" x14ac:dyDescent="0.25">
      <c r="U105" s="32"/>
    </row>
    <row r="106" spans="21:21" ht="15.75" customHeight="1" x14ac:dyDescent="0.25">
      <c r="U106" s="32"/>
    </row>
    <row r="107" spans="21:21" ht="15.75" customHeight="1" x14ac:dyDescent="0.25">
      <c r="U107" s="32"/>
    </row>
    <row r="108" spans="21:21" ht="15.75" customHeight="1" x14ac:dyDescent="0.25">
      <c r="U108" s="32"/>
    </row>
    <row r="109" spans="21:21" ht="15.75" customHeight="1" x14ac:dyDescent="0.25">
      <c r="U109" s="32"/>
    </row>
    <row r="110" spans="21:21" ht="15.75" customHeight="1" x14ac:dyDescent="0.25">
      <c r="U110" s="32"/>
    </row>
    <row r="111" spans="21:21" ht="15.75" customHeight="1" x14ac:dyDescent="0.25">
      <c r="U111" s="32"/>
    </row>
    <row r="112" spans="21:21" ht="15.75" customHeight="1" x14ac:dyDescent="0.25">
      <c r="U112" s="32"/>
    </row>
    <row r="113" spans="21:21" ht="15.75" customHeight="1" x14ac:dyDescent="0.25">
      <c r="U113" s="32"/>
    </row>
    <row r="114" spans="21:21" ht="15.75" customHeight="1" x14ac:dyDescent="0.25">
      <c r="U114" s="32"/>
    </row>
    <row r="115" spans="21:21" ht="15.75" customHeight="1" x14ac:dyDescent="0.25">
      <c r="U115" s="32"/>
    </row>
    <row r="116" spans="21:21" ht="15.75" customHeight="1" x14ac:dyDescent="0.25">
      <c r="U116" s="32"/>
    </row>
    <row r="117" spans="21:21" ht="15.75" customHeight="1" x14ac:dyDescent="0.25">
      <c r="U117" s="32"/>
    </row>
    <row r="118" spans="21:21" ht="15.75" customHeight="1" x14ac:dyDescent="0.25">
      <c r="U118" s="32"/>
    </row>
    <row r="119" spans="21:21" ht="15.75" customHeight="1" x14ac:dyDescent="0.25">
      <c r="U119" s="32"/>
    </row>
    <row r="120" spans="21:21" ht="15.75" customHeight="1" x14ac:dyDescent="0.25">
      <c r="U120" s="32"/>
    </row>
    <row r="121" spans="21:21" ht="15.75" customHeight="1" x14ac:dyDescent="0.25">
      <c r="U121" s="32"/>
    </row>
    <row r="122" spans="21:21" ht="15.75" customHeight="1" x14ac:dyDescent="0.25">
      <c r="U122" s="32"/>
    </row>
    <row r="123" spans="21:21" ht="15.75" customHeight="1" x14ac:dyDescent="0.25">
      <c r="U123" s="32"/>
    </row>
    <row r="124" spans="21:21" ht="15.75" customHeight="1" x14ac:dyDescent="0.25">
      <c r="U124" s="32"/>
    </row>
    <row r="125" spans="21:21" ht="15.75" customHeight="1" x14ac:dyDescent="0.25">
      <c r="U125" s="32"/>
    </row>
    <row r="126" spans="21:21" ht="15.75" customHeight="1" x14ac:dyDescent="0.25">
      <c r="U126" s="32"/>
    </row>
    <row r="127" spans="21:21" ht="15.75" customHeight="1" x14ac:dyDescent="0.25">
      <c r="U127" s="32"/>
    </row>
    <row r="128" spans="21:21" ht="15.75" customHeight="1" x14ac:dyDescent="0.25">
      <c r="U128" s="32"/>
    </row>
    <row r="129" spans="21:21" ht="15.75" customHeight="1" x14ac:dyDescent="0.25">
      <c r="U129" s="32"/>
    </row>
    <row r="130" spans="21:21" ht="15.75" customHeight="1" x14ac:dyDescent="0.25">
      <c r="U130" s="32"/>
    </row>
    <row r="131" spans="21:21" ht="15.75" customHeight="1" x14ac:dyDescent="0.25">
      <c r="U131" s="32"/>
    </row>
    <row r="132" spans="21:21" ht="15.75" customHeight="1" x14ac:dyDescent="0.25">
      <c r="U132" s="32"/>
    </row>
    <row r="133" spans="21:21" ht="15.75" customHeight="1" x14ac:dyDescent="0.25">
      <c r="U133" s="32"/>
    </row>
    <row r="134" spans="21:21" ht="15.75" customHeight="1" x14ac:dyDescent="0.25">
      <c r="U134" s="32"/>
    </row>
    <row r="135" spans="21:21" ht="15.75" customHeight="1" x14ac:dyDescent="0.25">
      <c r="U135" s="32"/>
    </row>
    <row r="136" spans="21:21" ht="15.75" customHeight="1" x14ac:dyDescent="0.25">
      <c r="U136" s="32"/>
    </row>
    <row r="137" spans="21:21" ht="15.75" customHeight="1" x14ac:dyDescent="0.25">
      <c r="U137" s="32"/>
    </row>
    <row r="138" spans="21:21" ht="15.75" customHeight="1" x14ac:dyDescent="0.25">
      <c r="U138" s="32"/>
    </row>
    <row r="139" spans="21:21" ht="15.75" customHeight="1" x14ac:dyDescent="0.25">
      <c r="U139" s="32"/>
    </row>
    <row r="140" spans="21:21" ht="15.75" customHeight="1" x14ac:dyDescent="0.25">
      <c r="U140" s="32"/>
    </row>
    <row r="141" spans="21:21" ht="15.75" customHeight="1" x14ac:dyDescent="0.25">
      <c r="U141" s="32"/>
    </row>
    <row r="142" spans="21:21" ht="15.75" customHeight="1" x14ac:dyDescent="0.25">
      <c r="U142" s="32"/>
    </row>
    <row r="143" spans="21:21" ht="15.75" customHeight="1" x14ac:dyDescent="0.25">
      <c r="U143" s="32"/>
    </row>
    <row r="144" spans="21:21" ht="15.75" customHeight="1" x14ac:dyDescent="0.25">
      <c r="U144" s="32"/>
    </row>
    <row r="145" spans="21:21" ht="15.75" customHeight="1" x14ac:dyDescent="0.25">
      <c r="U145" s="32"/>
    </row>
    <row r="146" spans="21:21" ht="15.75" customHeight="1" x14ac:dyDescent="0.25">
      <c r="U146" s="32"/>
    </row>
    <row r="147" spans="21:21" ht="15.75" customHeight="1" x14ac:dyDescent="0.25">
      <c r="U147" s="32"/>
    </row>
    <row r="148" spans="21:21" ht="15.75" customHeight="1" x14ac:dyDescent="0.25">
      <c r="U148" s="32"/>
    </row>
    <row r="149" spans="21:21" ht="15.75" customHeight="1" x14ac:dyDescent="0.25">
      <c r="U149" s="32"/>
    </row>
    <row r="150" spans="21:21" ht="15.75" customHeight="1" x14ac:dyDescent="0.25">
      <c r="U150" s="32"/>
    </row>
    <row r="151" spans="21:21" ht="15.75" customHeight="1" x14ac:dyDescent="0.25">
      <c r="U151" s="32"/>
    </row>
    <row r="152" spans="21:21" ht="15.75" customHeight="1" x14ac:dyDescent="0.25">
      <c r="U152" s="32"/>
    </row>
    <row r="153" spans="21:21" ht="15.75" customHeight="1" x14ac:dyDescent="0.25">
      <c r="U153" s="32"/>
    </row>
    <row r="154" spans="21:21" ht="15.75" customHeight="1" x14ac:dyDescent="0.25">
      <c r="U154" s="32"/>
    </row>
    <row r="155" spans="21:21" ht="15.75" customHeight="1" x14ac:dyDescent="0.25">
      <c r="U155" s="32"/>
    </row>
    <row r="156" spans="21:21" ht="15.75" customHeight="1" x14ac:dyDescent="0.25">
      <c r="U156" s="32"/>
    </row>
    <row r="157" spans="21:21" ht="15.75" customHeight="1" x14ac:dyDescent="0.25">
      <c r="U157" s="32"/>
    </row>
    <row r="158" spans="21:21" ht="15.75" customHeight="1" x14ac:dyDescent="0.25">
      <c r="U158" s="32"/>
    </row>
    <row r="159" spans="21:21" ht="15.75" customHeight="1" x14ac:dyDescent="0.25">
      <c r="U159" s="32"/>
    </row>
    <row r="160" spans="21:21" ht="15.75" customHeight="1" x14ac:dyDescent="0.25">
      <c r="U160" s="32"/>
    </row>
    <row r="161" spans="21:21" ht="15.75" customHeight="1" x14ac:dyDescent="0.25">
      <c r="U161" s="32"/>
    </row>
    <row r="162" spans="21:21" ht="15.75" customHeight="1" x14ac:dyDescent="0.25">
      <c r="U162" s="32"/>
    </row>
    <row r="163" spans="21:21" ht="15.75" customHeight="1" x14ac:dyDescent="0.25">
      <c r="U163" s="32"/>
    </row>
    <row r="164" spans="21:21" ht="15.75" customHeight="1" x14ac:dyDescent="0.25">
      <c r="U164" s="32"/>
    </row>
    <row r="165" spans="21:21" ht="15.75" customHeight="1" x14ac:dyDescent="0.25">
      <c r="U165" s="32"/>
    </row>
    <row r="166" spans="21:21" ht="15.75" customHeight="1" x14ac:dyDescent="0.25">
      <c r="U166" s="32"/>
    </row>
    <row r="167" spans="21:21" ht="15.75" customHeight="1" x14ac:dyDescent="0.25">
      <c r="U167" s="32"/>
    </row>
    <row r="168" spans="21:21" ht="15.75" customHeight="1" x14ac:dyDescent="0.25">
      <c r="U168" s="32"/>
    </row>
    <row r="169" spans="21:21" ht="15.75" customHeight="1" x14ac:dyDescent="0.25">
      <c r="U169" s="32"/>
    </row>
    <row r="170" spans="21:21" ht="15.75" customHeight="1" x14ac:dyDescent="0.25">
      <c r="U170" s="32"/>
    </row>
    <row r="171" spans="21:21" ht="15.75" customHeight="1" x14ac:dyDescent="0.25">
      <c r="U171" s="32"/>
    </row>
    <row r="172" spans="21:21" ht="15.75" customHeight="1" x14ac:dyDescent="0.25">
      <c r="U172" s="32"/>
    </row>
    <row r="173" spans="21:21" ht="15.75" customHeight="1" x14ac:dyDescent="0.25">
      <c r="U173" s="32"/>
    </row>
    <row r="174" spans="21:21" ht="15.75" customHeight="1" x14ac:dyDescent="0.25">
      <c r="U174" s="32"/>
    </row>
    <row r="175" spans="21:21" ht="15.75" customHeight="1" x14ac:dyDescent="0.25">
      <c r="U175" s="32"/>
    </row>
    <row r="176" spans="21:21" ht="15.75" customHeight="1" x14ac:dyDescent="0.25">
      <c r="U176" s="32"/>
    </row>
    <row r="177" spans="21:21" ht="15.75" customHeight="1" x14ac:dyDescent="0.25">
      <c r="U177" s="32"/>
    </row>
    <row r="178" spans="21:21" ht="15.75" customHeight="1" x14ac:dyDescent="0.25">
      <c r="U178" s="32"/>
    </row>
    <row r="179" spans="21:21" ht="15.75" customHeight="1" x14ac:dyDescent="0.25">
      <c r="U179" s="32"/>
    </row>
    <row r="180" spans="21:21" ht="15.75" customHeight="1" x14ac:dyDescent="0.25">
      <c r="U180" s="32"/>
    </row>
    <row r="181" spans="21:21" ht="15.75" customHeight="1" x14ac:dyDescent="0.25">
      <c r="U181" s="32"/>
    </row>
    <row r="182" spans="21:21" ht="15.75" customHeight="1" x14ac:dyDescent="0.25">
      <c r="U182" s="32"/>
    </row>
    <row r="183" spans="21:21" ht="15.75" customHeight="1" x14ac:dyDescent="0.25">
      <c r="U183" s="32"/>
    </row>
    <row r="184" spans="21:21" ht="15.75" customHeight="1" x14ac:dyDescent="0.25">
      <c r="U184" s="32"/>
    </row>
    <row r="185" spans="21:21" ht="15.75" customHeight="1" x14ac:dyDescent="0.25">
      <c r="U185" s="32"/>
    </row>
    <row r="186" spans="21:21" ht="15.75" customHeight="1" x14ac:dyDescent="0.25">
      <c r="U186" s="32"/>
    </row>
    <row r="187" spans="21:21" ht="15.75" customHeight="1" x14ac:dyDescent="0.25">
      <c r="U187" s="32"/>
    </row>
    <row r="188" spans="21:21" ht="15.75" customHeight="1" x14ac:dyDescent="0.25">
      <c r="U188" s="32"/>
    </row>
    <row r="189" spans="21:21" ht="15.75" customHeight="1" x14ac:dyDescent="0.25">
      <c r="U189" s="32"/>
    </row>
    <row r="190" spans="21:21" ht="15.75" customHeight="1" x14ac:dyDescent="0.25">
      <c r="U190" s="32"/>
    </row>
    <row r="191" spans="21:21" ht="15.75" customHeight="1" x14ac:dyDescent="0.25">
      <c r="U191" s="32"/>
    </row>
    <row r="192" spans="21:21" ht="15.75" customHeight="1" x14ac:dyDescent="0.25">
      <c r="U192" s="32"/>
    </row>
    <row r="193" spans="21:21" ht="15.75" customHeight="1" x14ac:dyDescent="0.25">
      <c r="U193" s="32"/>
    </row>
    <row r="194" spans="21:21" ht="15.75" customHeight="1" x14ac:dyDescent="0.25">
      <c r="U194" s="32"/>
    </row>
    <row r="195" spans="21:21" ht="15.75" customHeight="1" x14ac:dyDescent="0.25">
      <c r="U195" s="32"/>
    </row>
    <row r="196" spans="21:21" ht="15.75" customHeight="1" x14ac:dyDescent="0.25">
      <c r="U196" s="32"/>
    </row>
    <row r="197" spans="21:21" ht="15.75" customHeight="1" x14ac:dyDescent="0.25">
      <c r="U197" s="32"/>
    </row>
    <row r="198" spans="21:21" ht="15.75" customHeight="1" x14ac:dyDescent="0.25">
      <c r="U198" s="32"/>
    </row>
    <row r="199" spans="21:21" ht="15.75" customHeight="1" x14ac:dyDescent="0.25">
      <c r="U199" s="32"/>
    </row>
    <row r="200" spans="21:21" ht="15.75" customHeight="1" x14ac:dyDescent="0.25">
      <c r="U200" s="32"/>
    </row>
    <row r="201" spans="21:21" ht="15.75" customHeight="1" x14ac:dyDescent="0.25">
      <c r="U201" s="32"/>
    </row>
    <row r="202" spans="21:21" ht="15.75" customHeight="1" x14ac:dyDescent="0.25">
      <c r="U202" s="32"/>
    </row>
    <row r="203" spans="21:21" ht="15.75" customHeight="1" x14ac:dyDescent="0.25">
      <c r="U203" s="32"/>
    </row>
    <row r="204" spans="21:21" ht="15.75" customHeight="1" x14ac:dyDescent="0.25">
      <c r="U204" s="32"/>
    </row>
    <row r="205" spans="21:21" ht="15.75" customHeight="1" x14ac:dyDescent="0.25">
      <c r="U205" s="32"/>
    </row>
    <row r="206" spans="21:21" ht="15.75" customHeight="1" x14ac:dyDescent="0.25">
      <c r="U206" s="32"/>
    </row>
    <row r="207" spans="21:21" ht="15.75" customHeight="1" x14ac:dyDescent="0.25">
      <c r="U207" s="32"/>
    </row>
    <row r="208" spans="21:21" ht="15.75" customHeight="1" x14ac:dyDescent="0.25">
      <c r="U208" s="32"/>
    </row>
    <row r="209" spans="21:21" ht="15.75" customHeight="1" x14ac:dyDescent="0.25">
      <c r="U209" s="32"/>
    </row>
    <row r="210" spans="21:21" ht="15.75" customHeight="1" x14ac:dyDescent="0.25">
      <c r="U210" s="32"/>
    </row>
    <row r="211" spans="21:21" ht="15.75" customHeight="1" x14ac:dyDescent="0.25">
      <c r="U211" s="32"/>
    </row>
    <row r="212" spans="21:21" ht="15.75" customHeight="1" x14ac:dyDescent="0.25">
      <c r="U212" s="32"/>
    </row>
    <row r="213" spans="21:21" ht="15.75" customHeight="1" x14ac:dyDescent="0.25">
      <c r="U213" s="32"/>
    </row>
    <row r="214" spans="21:21" ht="15.75" customHeight="1" x14ac:dyDescent="0.25">
      <c r="U214" s="32"/>
    </row>
    <row r="215" spans="21:21" ht="15.75" customHeight="1" x14ac:dyDescent="0.25">
      <c r="U215" s="32"/>
    </row>
    <row r="216" spans="21:21" ht="15.75" customHeight="1" x14ac:dyDescent="0.25">
      <c r="U216" s="32"/>
    </row>
    <row r="217" spans="21:21" ht="15.75" customHeight="1" x14ac:dyDescent="0.25">
      <c r="U217" s="32"/>
    </row>
    <row r="218" spans="21:21" ht="15.75" customHeight="1" x14ac:dyDescent="0.25">
      <c r="U218" s="32"/>
    </row>
    <row r="219" spans="21:21" ht="15.75" customHeight="1" x14ac:dyDescent="0.25">
      <c r="U219" s="32"/>
    </row>
    <row r="220" spans="21:21" ht="15.75" customHeight="1" x14ac:dyDescent="0.25">
      <c r="U220" s="32"/>
    </row>
    <row r="221" spans="21:21" ht="15.75" customHeight="1" x14ac:dyDescent="0.25">
      <c r="U221" s="32"/>
    </row>
    <row r="222" spans="21:21" ht="15.75" customHeight="1" x14ac:dyDescent="0.25">
      <c r="U222" s="32"/>
    </row>
    <row r="223" spans="21:21" ht="15.75" customHeight="1" x14ac:dyDescent="0.25">
      <c r="U223" s="32"/>
    </row>
    <row r="224" spans="21:21" ht="15.75" customHeight="1" x14ac:dyDescent="0.25">
      <c r="U224" s="32"/>
    </row>
    <row r="225" spans="21:21" ht="15.75" customHeight="1" x14ac:dyDescent="0.25">
      <c r="U225" s="32"/>
    </row>
    <row r="226" spans="21:21" ht="15.75" customHeight="1" x14ac:dyDescent="0.25">
      <c r="U226" s="32"/>
    </row>
    <row r="227" spans="21:21" ht="15.75" customHeight="1" x14ac:dyDescent="0.25">
      <c r="U227" s="32"/>
    </row>
    <row r="228" spans="21:21" ht="15.75" customHeight="1" x14ac:dyDescent="0.25">
      <c r="U228" s="32"/>
    </row>
    <row r="229" spans="21:21" ht="15.75" customHeight="1" x14ac:dyDescent="0.25">
      <c r="U229" s="32"/>
    </row>
    <row r="230" spans="21:21" ht="15.75" customHeight="1" x14ac:dyDescent="0.25">
      <c r="U230" s="32"/>
    </row>
    <row r="231" spans="21:21" ht="15.75" customHeight="1" x14ac:dyDescent="0.25">
      <c r="U231" s="32"/>
    </row>
    <row r="232" spans="21:21" ht="15.75" customHeight="1" x14ac:dyDescent="0.25">
      <c r="U232" s="32"/>
    </row>
    <row r="233" spans="21:21" ht="15.75" customHeight="1" x14ac:dyDescent="0.25">
      <c r="U233" s="32"/>
    </row>
    <row r="234" spans="21:21" ht="15.75" customHeight="1" x14ac:dyDescent="0.25">
      <c r="U234" s="32"/>
    </row>
    <row r="235" spans="21:21" ht="15.75" customHeight="1" x14ac:dyDescent="0.25">
      <c r="U235" s="32"/>
    </row>
    <row r="236" spans="21:21" ht="15.75" customHeight="1" x14ac:dyDescent="0.25">
      <c r="U236" s="32"/>
    </row>
    <row r="237" spans="21:21" ht="15.75" customHeight="1" x14ac:dyDescent="0.25">
      <c r="U237" s="32"/>
    </row>
    <row r="238" spans="21:21" ht="15.75" customHeight="1" x14ac:dyDescent="0.25">
      <c r="U238" s="32"/>
    </row>
    <row r="239" spans="21:21" ht="15.75" customHeight="1" x14ac:dyDescent="0.25">
      <c r="U239" s="32"/>
    </row>
    <row r="240" spans="21:21" ht="15.75" customHeight="1" x14ac:dyDescent="0.25">
      <c r="U240" s="32"/>
    </row>
    <row r="241" spans="21:21" ht="15.75" customHeight="1" x14ac:dyDescent="0.25">
      <c r="U241" s="32"/>
    </row>
    <row r="242" spans="21:21" ht="15.75" customHeight="1" x14ac:dyDescent="0.25">
      <c r="U242" s="32"/>
    </row>
    <row r="243" spans="21:21" ht="15.75" customHeight="1" x14ac:dyDescent="0.25">
      <c r="U243" s="32"/>
    </row>
    <row r="244" spans="21:21" ht="15.75" customHeight="1" x14ac:dyDescent="0.25">
      <c r="U244" s="32"/>
    </row>
    <row r="245" spans="21:21" ht="15.75" customHeight="1" x14ac:dyDescent="0.25">
      <c r="U245" s="32"/>
    </row>
    <row r="246" spans="21:21" ht="15.75" customHeight="1" x14ac:dyDescent="0.25">
      <c r="U246" s="32"/>
    </row>
    <row r="247" spans="21:21" ht="15.75" customHeight="1" x14ac:dyDescent="0.25">
      <c r="U247" s="32"/>
    </row>
    <row r="248" spans="21:21" ht="15.75" customHeight="1" x14ac:dyDescent="0.25">
      <c r="U248" s="32"/>
    </row>
    <row r="249" spans="21:21" ht="15.75" customHeight="1" x14ac:dyDescent="0.25">
      <c r="U249" s="32"/>
    </row>
    <row r="250" spans="21:21" ht="15.75" customHeight="1" x14ac:dyDescent="0.25">
      <c r="U250" s="32"/>
    </row>
    <row r="251" spans="21:21" ht="15.75" customHeight="1" x14ac:dyDescent="0.25">
      <c r="U251" s="32"/>
    </row>
    <row r="252" spans="21:21" ht="15.75" customHeight="1" x14ac:dyDescent="0.25">
      <c r="U252" s="32"/>
    </row>
    <row r="253" spans="21:21" ht="15.75" customHeight="1" x14ac:dyDescent="0.25">
      <c r="U253" s="32"/>
    </row>
    <row r="254" spans="21:21" ht="15.75" customHeight="1" x14ac:dyDescent="0.25">
      <c r="U254" s="32"/>
    </row>
    <row r="255" spans="21:21" ht="15.75" customHeight="1" x14ac:dyDescent="0.25">
      <c r="U255" s="32"/>
    </row>
    <row r="256" spans="21:21" ht="15.75" customHeight="1" x14ac:dyDescent="0.25">
      <c r="U256" s="32"/>
    </row>
    <row r="257" spans="21:21" ht="15.75" customHeight="1" x14ac:dyDescent="0.25">
      <c r="U257" s="32"/>
    </row>
    <row r="258" spans="21:21" ht="15.75" customHeight="1" x14ac:dyDescent="0.25">
      <c r="U258" s="32"/>
    </row>
    <row r="259" spans="21:21" ht="15.75" customHeight="1" x14ac:dyDescent="0.25">
      <c r="U259" s="32"/>
    </row>
    <row r="260" spans="21:21" ht="15.75" customHeight="1" x14ac:dyDescent="0.25">
      <c r="U260" s="32"/>
    </row>
    <row r="261" spans="21:21" ht="15.75" customHeight="1" x14ac:dyDescent="0.25">
      <c r="U261" s="32"/>
    </row>
    <row r="262" spans="21:21" ht="15.75" customHeight="1" x14ac:dyDescent="0.25">
      <c r="U262" s="32"/>
    </row>
    <row r="263" spans="21:21" ht="15.75" customHeight="1" x14ac:dyDescent="0.25">
      <c r="U263" s="32"/>
    </row>
    <row r="264" spans="21:21" ht="15.75" customHeight="1" x14ac:dyDescent="0.25">
      <c r="U264" s="32"/>
    </row>
    <row r="265" spans="21:21" ht="15.75" customHeight="1" x14ac:dyDescent="0.25">
      <c r="U265" s="32"/>
    </row>
    <row r="266" spans="21:21" ht="15.75" customHeight="1" x14ac:dyDescent="0.25">
      <c r="U266" s="32"/>
    </row>
    <row r="267" spans="21:21" ht="15.75" customHeight="1" x14ac:dyDescent="0.25">
      <c r="U267" s="32"/>
    </row>
    <row r="268" spans="21:21" ht="15.75" customHeight="1" x14ac:dyDescent="0.25">
      <c r="U268" s="32"/>
    </row>
    <row r="269" spans="21:21" ht="15.75" customHeight="1" x14ac:dyDescent="0.25">
      <c r="U269" s="32"/>
    </row>
    <row r="270" spans="21:21" ht="15.75" customHeight="1" x14ac:dyDescent="0.25">
      <c r="U270" s="32"/>
    </row>
    <row r="271" spans="21:21" ht="15.75" customHeight="1" x14ac:dyDescent="0.25">
      <c r="U271" s="32"/>
    </row>
    <row r="272" spans="21:21" ht="15.75" customHeight="1" x14ac:dyDescent="0.25">
      <c r="U272" s="32"/>
    </row>
    <row r="273" spans="21:21" ht="15.75" customHeight="1" x14ac:dyDescent="0.25">
      <c r="U273" s="32"/>
    </row>
    <row r="274" spans="21:21" ht="15.75" customHeight="1" x14ac:dyDescent="0.25">
      <c r="U274" s="32"/>
    </row>
    <row r="275" spans="21:21" ht="15.75" customHeight="1" x14ac:dyDescent="0.25">
      <c r="U275" s="32"/>
    </row>
    <row r="276" spans="21:21" ht="15.75" customHeight="1" x14ac:dyDescent="0.25">
      <c r="U276" s="32"/>
    </row>
    <row r="277" spans="21:21" ht="15.75" customHeight="1" x14ac:dyDescent="0.25">
      <c r="U277" s="32"/>
    </row>
    <row r="278" spans="21:21" ht="15.75" customHeight="1" x14ac:dyDescent="0.25">
      <c r="U278" s="32"/>
    </row>
    <row r="279" spans="21:21" ht="15.75" customHeight="1" x14ac:dyDescent="0.25">
      <c r="U279" s="32"/>
    </row>
    <row r="280" spans="21:21" ht="15.75" customHeight="1" x14ac:dyDescent="0.25">
      <c r="U280" s="32"/>
    </row>
    <row r="281" spans="21:21" ht="15.75" customHeight="1" x14ac:dyDescent="0.25">
      <c r="U281" s="32"/>
    </row>
    <row r="282" spans="21:21" ht="15.75" customHeight="1" x14ac:dyDescent="0.25">
      <c r="U282" s="32"/>
    </row>
    <row r="283" spans="21:21" ht="15.75" customHeight="1" x14ac:dyDescent="0.25">
      <c r="U283" s="32"/>
    </row>
    <row r="284" spans="21:21" ht="15.75" customHeight="1" x14ac:dyDescent="0.25">
      <c r="U284" s="32"/>
    </row>
    <row r="285" spans="21:21" ht="15.75" customHeight="1" x14ac:dyDescent="0.25">
      <c r="U285" s="32"/>
    </row>
    <row r="286" spans="21:21" ht="15.75" customHeight="1" x14ac:dyDescent="0.25">
      <c r="U286" s="32"/>
    </row>
    <row r="287" spans="21:21" ht="15.75" customHeight="1" x14ac:dyDescent="0.25">
      <c r="U287" s="32"/>
    </row>
    <row r="288" spans="21:21" ht="15.75" customHeight="1" x14ac:dyDescent="0.25">
      <c r="U288" s="32"/>
    </row>
    <row r="289" spans="21:21" ht="15.75" customHeight="1" x14ac:dyDescent="0.25">
      <c r="U289" s="32"/>
    </row>
    <row r="290" spans="21:21" ht="15.75" customHeight="1" x14ac:dyDescent="0.25">
      <c r="U290" s="32"/>
    </row>
    <row r="291" spans="21:21" ht="15.75" customHeight="1" x14ac:dyDescent="0.25">
      <c r="U291" s="32"/>
    </row>
    <row r="292" spans="21:21" ht="15.75" customHeight="1" x14ac:dyDescent="0.25">
      <c r="U292" s="32"/>
    </row>
    <row r="293" spans="21:21" ht="15.75" customHeight="1" x14ac:dyDescent="0.25">
      <c r="U293" s="32"/>
    </row>
    <row r="294" spans="21:21" ht="15.75" customHeight="1" x14ac:dyDescent="0.25">
      <c r="U294" s="32"/>
    </row>
    <row r="295" spans="21:21" ht="15.75" customHeight="1" x14ac:dyDescent="0.25">
      <c r="U295" s="32"/>
    </row>
    <row r="296" spans="21:21" ht="15.75" customHeight="1" x14ac:dyDescent="0.25">
      <c r="U296" s="32"/>
    </row>
    <row r="297" spans="21:21" ht="15.75" customHeight="1" x14ac:dyDescent="0.25">
      <c r="U297" s="32"/>
    </row>
    <row r="298" spans="21:21" ht="15.75" customHeight="1" x14ac:dyDescent="0.25">
      <c r="U298" s="32"/>
    </row>
    <row r="299" spans="21:21" ht="15.75" customHeight="1" x14ac:dyDescent="0.25">
      <c r="U299" s="32"/>
    </row>
    <row r="300" spans="21:21" ht="15.75" customHeight="1" x14ac:dyDescent="0.25">
      <c r="U300" s="32"/>
    </row>
    <row r="301" spans="21:21" ht="15.75" customHeight="1" x14ac:dyDescent="0.25">
      <c r="U301" s="32"/>
    </row>
    <row r="302" spans="21:21" ht="15.75" customHeight="1" x14ac:dyDescent="0.25">
      <c r="U302" s="32"/>
    </row>
    <row r="303" spans="21:21" ht="15.75" customHeight="1" x14ac:dyDescent="0.25">
      <c r="U303" s="32"/>
    </row>
    <row r="304" spans="21:21" ht="15.75" customHeight="1" x14ac:dyDescent="0.25">
      <c r="U304" s="32"/>
    </row>
    <row r="305" spans="21:21" ht="15.75" customHeight="1" x14ac:dyDescent="0.25">
      <c r="U305" s="32"/>
    </row>
    <row r="306" spans="21:21" ht="15.75" customHeight="1" x14ac:dyDescent="0.25">
      <c r="U306" s="32"/>
    </row>
    <row r="307" spans="21:21" ht="15.75" customHeight="1" x14ac:dyDescent="0.25">
      <c r="U307" s="32"/>
    </row>
    <row r="308" spans="21:21" ht="15.75" customHeight="1" x14ac:dyDescent="0.25">
      <c r="U308" s="32"/>
    </row>
    <row r="309" spans="21:21" ht="15.75" customHeight="1" x14ac:dyDescent="0.25">
      <c r="U309" s="32"/>
    </row>
    <row r="310" spans="21:21" ht="15.75" customHeight="1" x14ac:dyDescent="0.25">
      <c r="U310" s="32"/>
    </row>
    <row r="311" spans="21:21" ht="15.75" customHeight="1" x14ac:dyDescent="0.25">
      <c r="U311" s="32"/>
    </row>
    <row r="312" spans="21:21" ht="15.75" customHeight="1" x14ac:dyDescent="0.25">
      <c r="U312" s="32"/>
    </row>
    <row r="313" spans="21:21" ht="15.75" customHeight="1" x14ac:dyDescent="0.25">
      <c r="U313" s="32"/>
    </row>
    <row r="314" spans="21:21" ht="15.75" customHeight="1" x14ac:dyDescent="0.25">
      <c r="U314" s="32"/>
    </row>
    <row r="315" spans="21:21" ht="15.75" customHeight="1" x14ac:dyDescent="0.25">
      <c r="U315" s="32"/>
    </row>
    <row r="316" spans="21:21" ht="15.75" customHeight="1" x14ac:dyDescent="0.25">
      <c r="U316" s="32"/>
    </row>
    <row r="317" spans="21:21" ht="15.75" customHeight="1" x14ac:dyDescent="0.25">
      <c r="U317" s="32"/>
    </row>
    <row r="318" spans="21:21" ht="15.75" customHeight="1" x14ac:dyDescent="0.25">
      <c r="U318" s="32"/>
    </row>
    <row r="319" spans="21:21" ht="15.75" customHeight="1" x14ac:dyDescent="0.25">
      <c r="U319" s="32"/>
    </row>
    <row r="320" spans="21:21" ht="15.75" customHeight="1" x14ac:dyDescent="0.25">
      <c r="U320" s="32"/>
    </row>
    <row r="321" spans="21:21" ht="15.75" customHeight="1" x14ac:dyDescent="0.25">
      <c r="U321" s="32"/>
    </row>
    <row r="322" spans="21:21" ht="15.75" customHeight="1" x14ac:dyDescent="0.25">
      <c r="U322" s="32"/>
    </row>
    <row r="323" spans="21:21" ht="15.75" customHeight="1" x14ac:dyDescent="0.25">
      <c r="U323" s="32"/>
    </row>
    <row r="324" spans="21:21" ht="15.75" customHeight="1" x14ac:dyDescent="0.25">
      <c r="U324" s="32"/>
    </row>
    <row r="325" spans="21:21" ht="15.75" customHeight="1" x14ac:dyDescent="0.25">
      <c r="U325" s="32"/>
    </row>
    <row r="326" spans="21:21" ht="15.75" customHeight="1" x14ac:dyDescent="0.25">
      <c r="U326" s="32"/>
    </row>
    <row r="327" spans="21:21" ht="15.75" customHeight="1" x14ac:dyDescent="0.25">
      <c r="U327" s="32"/>
    </row>
    <row r="328" spans="21:21" ht="15.75" customHeight="1" x14ac:dyDescent="0.25">
      <c r="U328" s="32"/>
    </row>
    <row r="329" spans="21:21" ht="15.75" customHeight="1" x14ac:dyDescent="0.25">
      <c r="U329" s="32"/>
    </row>
    <row r="330" spans="21:21" ht="15.75" customHeight="1" x14ac:dyDescent="0.25">
      <c r="U330" s="32"/>
    </row>
    <row r="331" spans="21:21" ht="15.75" customHeight="1" x14ac:dyDescent="0.25">
      <c r="U331" s="32"/>
    </row>
    <row r="332" spans="21:21" ht="15.75" customHeight="1" x14ac:dyDescent="0.25">
      <c r="U332" s="32"/>
    </row>
    <row r="333" spans="21:21" ht="15.75" customHeight="1" x14ac:dyDescent="0.25">
      <c r="U333" s="32"/>
    </row>
    <row r="334" spans="21:21" ht="15.75" customHeight="1" x14ac:dyDescent="0.25">
      <c r="U334" s="32"/>
    </row>
    <row r="335" spans="21:21" ht="15.75" customHeight="1" x14ac:dyDescent="0.25">
      <c r="U335" s="32"/>
    </row>
    <row r="336" spans="21:21" ht="15.75" customHeight="1" x14ac:dyDescent="0.25">
      <c r="U336" s="32"/>
    </row>
    <row r="337" spans="21:21" ht="15.75" customHeight="1" x14ac:dyDescent="0.25">
      <c r="U337" s="32"/>
    </row>
    <row r="338" spans="21:21" ht="15.75" customHeight="1" x14ac:dyDescent="0.25">
      <c r="U338" s="32"/>
    </row>
    <row r="339" spans="21:21" ht="15.75" customHeight="1" x14ac:dyDescent="0.25">
      <c r="U339" s="32"/>
    </row>
    <row r="340" spans="21:21" ht="15.75" customHeight="1" x14ac:dyDescent="0.25">
      <c r="U340" s="32"/>
    </row>
    <row r="341" spans="21:21" ht="15.75" customHeight="1" x14ac:dyDescent="0.25">
      <c r="U341" s="32"/>
    </row>
    <row r="342" spans="21:21" ht="15.75" customHeight="1" x14ac:dyDescent="0.25">
      <c r="U342" s="32"/>
    </row>
    <row r="343" spans="21:21" ht="15.75" customHeight="1" x14ac:dyDescent="0.25">
      <c r="U343" s="32"/>
    </row>
    <row r="344" spans="21:21" ht="15.75" customHeight="1" x14ac:dyDescent="0.25">
      <c r="U344" s="32"/>
    </row>
    <row r="345" spans="21:21" ht="15.75" customHeight="1" x14ac:dyDescent="0.25">
      <c r="U345" s="32"/>
    </row>
    <row r="346" spans="21:21" ht="15.75" customHeight="1" x14ac:dyDescent="0.25">
      <c r="U346" s="32"/>
    </row>
    <row r="347" spans="21:21" ht="15.75" customHeight="1" x14ac:dyDescent="0.25">
      <c r="U347" s="32"/>
    </row>
    <row r="348" spans="21:21" ht="15.75" customHeight="1" x14ac:dyDescent="0.25">
      <c r="U348" s="32"/>
    </row>
    <row r="349" spans="21:21" ht="15.75" customHeight="1" x14ac:dyDescent="0.25">
      <c r="U349" s="32"/>
    </row>
    <row r="350" spans="21:21" ht="15.75" customHeight="1" x14ac:dyDescent="0.25">
      <c r="U350" s="32"/>
    </row>
    <row r="351" spans="21:21" ht="15.75" customHeight="1" x14ac:dyDescent="0.25">
      <c r="U351" s="32"/>
    </row>
    <row r="352" spans="21:21" ht="15.75" customHeight="1" x14ac:dyDescent="0.25">
      <c r="U352" s="32"/>
    </row>
    <row r="353" spans="21:21" ht="15.75" customHeight="1" x14ac:dyDescent="0.25">
      <c r="U353" s="32"/>
    </row>
    <row r="354" spans="21:21" ht="15.75" customHeight="1" x14ac:dyDescent="0.25">
      <c r="U354" s="32"/>
    </row>
    <row r="355" spans="21:21" ht="15.75" customHeight="1" x14ac:dyDescent="0.25">
      <c r="U355" s="32"/>
    </row>
    <row r="356" spans="21:21" ht="15.75" customHeight="1" x14ac:dyDescent="0.25">
      <c r="U356" s="32"/>
    </row>
    <row r="357" spans="21:21" ht="15.75" customHeight="1" x14ac:dyDescent="0.25">
      <c r="U357" s="32"/>
    </row>
    <row r="358" spans="21:21" ht="15.75" customHeight="1" x14ac:dyDescent="0.25">
      <c r="U358" s="32"/>
    </row>
    <row r="359" spans="21:21" ht="15.75" customHeight="1" x14ac:dyDescent="0.25">
      <c r="U359" s="32"/>
    </row>
    <row r="360" spans="21:21" ht="15.75" customHeight="1" x14ac:dyDescent="0.25">
      <c r="U360" s="32"/>
    </row>
    <row r="361" spans="21:21" ht="15.75" customHeight="1" x14ac:dyDescent="0.25">
      <c r="U361" s="32"/>
    </row>
    <row r="362" spans="21:21" ht="15.75" customHeight="1" x14ac:dyDescent="0.25">
      <c r="U362" s="32"/>
    </row>
    <row r="363" spans="21:21" ht="15.75" customHeight="1" x14ac:dyDescent="0.25">
      <c r="U363" s="32"/>
    </row>
    <row r="364" spans="21:21" ht="15.75" customHeight="1" x14ac:dyDescent="0.25">
      <c r="U364" s="32"/>
    </row>
    <row r="365" spans="21:21" ht="15.75" customHeight="1" x14ac:dyDescent="0.25">
      <c r="U365" s="32"/>
    </row>
    <row r="366" spans="21:21" ht="15.75" customHeight="1" x14ac:dyDescent="0.25">
      <c r="U366" s="32"/>
    </row>
    <row r="367" spans="21:21" ht="15.75" customHeight="1" x14ac:dyDescent="0.25">
      <c r="U367" s="32"/>
    </row>
    <row r="368" spans="21:21" ht="15.75" customHeight="1" x14ac:dyDescent="0.25">
      <c r="U368" s="32"/>
    </row>
    <row r="369" spans="21:21" ht="15.75" customHeight="1" x14ac:dyDescent="0.25">
      <c r="U369" s="32"/>
    </row>
    <row r="370" spans="21:21" ht="15.75" customHeight="1" x14ac:dyDescent="0.25">
      <c r="U370" s="32"/>
    </row>
    <row r="371" spans="21:21" ht="15.75" customHeight="1" x14ac:dyDescent="0.25">
      <c r="U371" s="32"/>
    </row>
    <row r="372" spans="21:21" ht="15.75" customHeight="1" x14ac:dyDescent="0.25">
      <c r="U372" s="32"/>
    </row>
    <row r="373" spans="21:21" ht="15.75" customHeight="1" x14ac:dyDescent="0.25">
      <c r="U373" s="32"/>
    </row>
    <row r="374" spans="21:21" ht="15.75" customHeight="1" x14ac:dyDescent="0.25">
      <c r="U374" s="32"/>
    </row>
    <row r="375" spans="21:21" ht="15.75" customHeight="1" x14ac:dyDescent="0.25">
      <c r="U375" s="32"/>
    </row>
    <row r="376" spans="21:21" ht="15.75" customHeight="1" x14ac:dyDescent="0.25">
      <c r="U376" s="32"/>
    </row>
    <row r="377" spans="21:21" ht="15.75" customHeight="1" x14ac:dyDescent="0.25">
      <c r="U377" s="32"/>
    </row>
    <row r="378" spans="21:21" ht="15.75" customHeight="1" x14ac:dyDescent="0.25">
      <c r="U378" s="32"/>
    </row>
    <row r="379" spans="21:21" ht="15.75" customHeight="1" x14ac:dyDescent="0.25">
      <c r="U379" s="32"/>
    </row>
    <row r="380" spans="21:21" ht="15.75" customHeight="1" x14ac:dyDescent="0.25">
      <c r="U380" s="32"/>
    </row>
    <row r="381" spans="21:21" ht="15.75" customHeight="1" x14ac:dyDescent="0.25">
      <c r="U381" s="32"/>
    </row>
    <row r="382" spans="21:21" ht="15.75" customHeight="1" x14ac:dyDescent="0.25">
      <c r="U382" s="32"/>
    </row>
    <row r="383" spans="21:21" ht="15.75" customHeight="1" x14ac:dyDescent="0.25">
      <c r="U383" s="32"/>
    </row>
    <row r="384" spans="21:21" ht="15.75" customHeight="1" x14ac:dyDescent="0.25">
      <c r="U384" s="32"/>
    </row>
    <row r="385" spans="21:21" ht="15.75" customHeight="1" x14ac:dyDescent="0.25">
      <c r="U385" s="32"/>
    </row>
    <row r="386" spans="21:21" ht="15.75" customHeight="1" x14ac:dyDescent="0.25">
      <c r="U386" s="32"/>
    </row>
    <row r="387" spans="21:21" ht="15.75" customHeight="1" x14ac:dyDescent="0.25">
      <c r="U387" s="32"/>
    </row>
    <row r="388" spans="21:21" ht="15.75" customHeight="1" x14ac:dyDescent="0.25">
      <c r="U388" s="32"/>
    </row>
    <row r="389" spans="21:21" ht="15.75" customHeight="1" x14ac:dyDescent="0.25">
      <c r="U389" s="32"/>
    </row>
    <row r="390" spans="21:21" ht="15.75" customHeight="1" x14ac:dyDescent="0.25">
      <c r="U390" s="32"/>
    </row>
    <row r="391" spans="21:21" ht="15.75" customHeight="1" x14ac:dyDescent="0.25">
      <c r="U391" s="32"/>
    </row>
    <row r="392" spans="21:21" ht="15.75" customHeight="1" x14ac:dyDescent="0.25">
      <c r="U392" s="32"/>
    </row>
    <row r="393" spans="21:21" ht="15.75" customHeight="1" x14ac:dyDescent="0.25">
      <c r="U393" s="32"/>
    </row>
    <row r="394" spans="21:21" ht="15.75" customHeight="1" x14ac:dyDescent="0.25">
      <c r="U394" s="32"/>
    </row>
    <row r="395" spans="21:21" ht="15.75" customHeight="1" x14ac:dyDescent="0.25">
      <c r="U395" s="32"/>
    </row>
    <row r="396" spans="21:21" ht="15.75" customHeight="1" x14ac:dyDescent="0.25">
      <c r="U396" s="32"/>
    </row>
    <row r="397" spans="21:21" ht="15.75" customHeight="1" x14ac:dyDescent="0.25">
      <c r="U397" s="32"/>
    </row>
    <row r="398" spans="21:21" ht="15.75" customHeight="1" x14ac:dyDescent="0.25">
      <c r="U398" s="32"/>
    </row>
    <row r="399" spans="21:21" ht="15.75" customHeight="1" x14ac:dyDescent="0.25">
      <c r="U399" s="32"/>
    </row>
    <row r="400" spans="21:21" ht="15.75" customHeight="1" x14ac:dyDescent="0.25">
      <c r="U400" s="32"/>
    </row>
    <row r="401" spans="21:21" ht="15.75" customHeight="1" x14ac:dyDescent="0.25">
      <c r="U401" s="32"/>
    </row>
    <row r="402" spans="21:21" ht="15.75" customHeight="1" x14ac:dyDescent="0.25">
      <c r="U402" s="32"/>
    </row>
    <row r="403" spans="21:21" ht="15.75" customHeight="1" x14ac:dyDescent="0.25">
      <c r="U403" s="32"/>
    </row>
    <row r="404" spans="21:21" ht="15.75" customHeight="1" x14ac:dyDescent="0.25">
      <c r="U404" s="32"/>
    </row>
    <row r="405" spans="21:21" ht="15.75" customHeight="1" x14ac:dyDescent="0.25">
      <c r="U405" s="32"/>
    </row>
    <row r="406" spans="21:21" ht="15.75" customHeight="1" x14ac:dyDescent="0.25">
      <c r="U406" s="32"/>
    </row>
    <row r="407" spans="21:21" ht="15.75" customHeight="1" x14ac:dyDescent="0.25">
      <c r="U407" s="32"/>
    </row>
    <row r="408" spans="21:21" ht="15.75" customHeight="1" x14ac:dyDescent="0.25">
      <c r="U408" s="32"/>
    </row>
    <row r="409" spans="21:21" ht="15.75" customHeight="1" x14ac:dyDescent="0.25">
      <c r="U409" s="32"/>
    </row>
    <row r="410" spans="21:21" ht="15.75" customHeight="1" x14ac:dyDescent="0.25">
      <c r="U410" s="32"/>
    </row>
    <row r="411" spans="21:21" ht="15.75" customHeight="1" x14ac:dyDescent="0.25">
      <c r="U411" s="32"/>
    </row>
    <row r="412" spans="21:21" ht="15.75" customHeight="1" x14ac:dyDescent="0.25">
      <c r="U412" s="32"/>
    </row>
    <row r="413" spans="21:21" ht="15.75" customHeight="1" x14ac:dyDescent="0.25">
      <c r="U413" s="32"/>
    </row>
    <row r="414" spans="21:21" ht="15.75" customHeight="1" x14ac:dyDescent="0.25">
      <c r="U414" s="32"/>
    </row>
    <row r="415" spans="21:21" ht="15.75" customHeight="1" x14ac:dyDescent="0.25">
      <c r="U415" s="32"/>
    </row>
    <row r="416" spans="21:21" ht="15.75" customHeight="1" x14ac:dyDescent="0.25">
      <c r="U416" s="32"/>
    </row>
    <row r="417" spans="21:21" ht="15.75" customHeight="1" x14ac:dyDescent="0.25">
      <c r="U417" s="32"/>
    </row>
    <row r="418" spans="21:21" ht="15.75" customHeight="1" x14ac:dyDescent="0.25">
      <c r="U418" s="32"/>
    </row>
    <row r="419" spans="21:21" ht="15.75" customHeight="1" x14ac:dyDescent="0.25">
      <c r="U419" s="32"/>
    </row>
    <row r="420" spans="21:21" ht="15.75" customHeight="1" x14ac:dyDescent="0.25">
      <c r="U420" s="32"/>
    </row>
    <row r="421" spans="21:21" ht="15.75" customHeight="1" x14ac:dyDescent="0.25">
      <c r="U421" s="32"/>
    </row>
    <row r="422" spans="21:21" ht="15.75" customHeight="1" x14ac:dyDescent="0.25">
      <c r="U422" s="32"/>
    </row>
    <row r="423" spans="21:21" ht="15.75" customHeight="1" x14ac:dyDescent="0.25">
      <c r="U423" s="32"/>
    </row>
    <row r="424" spans="21:21" ht="15.75" customHeight="1" x14ac:dyDescent="0.25">
      <c r="U424" s="32"/>
    </row>
    <row r="425" spans="21:21" ht="15.75" customHeight="1" x14ac:dyDescent="0.25">
      <c r="U425" s="32"/>
    </row>
    <row r="426" spans="21:21" ht="15.75" customHeight="1" x14ac:dyDescent="0.25">
      <c r="U426" s="32"/>
    </row>
    <row r="427" spans="21:21" ht="15.75" customHeight="1" x14ac:dyDescent="0.25">
      <c r="U427" s="32"/>
    </row>
    <row r="428" spans="21:21" ht="15.75" customHeight="1" x14ac:dyDescent="0.25">
      <c r="U428" s="32"/>
    </row>
    <row r="429" spans="21:21" ht="15.75" customHeight="1" x14ac:dyDescent="0.25">
      <c r="U429" s="32"/>
    </row>
    <row r="430" spans="21:21" ht="15.75" customHeight="1" x14ac:dyDescent="0.25">
      <c r="U430" s="32"/>
    </row>
    <row r="431" spans="21:21" ht="15.75" customHeight="1" x14ac:dyDescent="0.25">
      <c r="U431" s="32"/>
    </row>
    <row r="432" spans="21:21" ht="15.75" customHeight="1" x14ac:dyDescent="0.25">
      <c r="U432" s="32"/>
    </row>
    <row r="433" spans="21:21" ht="15.75" customHeight="1" x14ac:dyDescent="0.25">
      <c r="U433" s="32"/>
    </row>
    <row r="434" spans="21:21" ht="15.75" customHeight="1" x14ac:dyDescent="0.25">
      <c r="U434" s="32"/>
    </row>
    <row r="435" spans="21:21" ht="15.75" customHeight="1" x14ac:dyDescent="0.25">
      <c r="U435" s="32"/>
    </row>
    <row r="436" spans="21:21" ht="15.75" customHeight="1" x14ac:dyDescent="0.25">
      <c r="U436" s="32"/>
    </row>
    <row r="437" spans="21:21" ht="15.75" customHeight="1" x14ac:dyDescent="0.25">
      <c r="U437" s="32"/>
    </row>
    <row r="438" spans="21:21" ht="15.75" customHeight="1" x14ac:dyDescent="0.25">
      <c r="U438" s="32"/>
    </row>
    <row r="439" spans="21:21" ht="15.75" customHeight="1" x14ac:dyDescent="0.25">
      <c r="U439" s="32"/>
    </row>
    <row r="440" spans="21:21" ht="15.75" customHeight="1" x14ac:dyDescent="0.25">
      <c r="U440" s="32"/>
    </row>
    <row r="441" spans="21:21" ht="15.75" customHeight="1" x14ac:dyDescent="0.25">
      <c r="U441" s="32"/>
    </row>
    <row r="442" spans="21:21" ht="15.75" customHeight="1" x14ac:dyDescent="0.25">
      <c r="U442" s="32"/>
    </row>
    <row r="443" spans="21:21" ht="15.75" customHeight="1" x14ac:dyDescent="0.25">
      <c r="U443" s="32"/>
    </row>
    <row r="444" spans="21:21" ht="15.75" customHeight="1" x14ac:dyDescent="0.25">
      <c r="U444" s="32"/>
    </row>
    <row r="445" spans="21:21" ht="15.75" customHeight="1" x14ac:dyDescent="0.25">
      <c r="U445" s="32"/>
    </row>
    <row r="446" spans="21:21" ht="15.75" customHeight="1" x14ac:dyDescent="0.25">
      <c r="U446" s="32"/>
    </row>
    <row r="447" spans="21:21" ht="15.75" customHeight="1" x14ac:dyDescent="0.25">
      <c r="U447" s="32"/>
    </row>
    <row r="448" spans="21:21" ht="15.75" customHeight="1" x14ac:dyDescent="0.25">
      <c r="U448" s="32"/>
    </row>
    <row r="449" spans="21:21" ht="15.75" customHeight="1" x14ac:dyDescent="0.25">
      <c r="U449" s="32"/>
    </row>
    <row r="450" spans="21:21" ht="15.75" customHeight="1" x14ac:dyDescent="0.25">
      <c r="U450" s="32"/>
    </row>
    <row r="451" spans="21:21" ht="15.75" customHeight="1" x14ac:dyDescent="0.25">
      <c r="U451" s="32"/>
    </row>
    <row r="452" spans="21:21" ht="15.75" customHeight="1" x14ac:dyDescent="0.25">
      <c r="U452" s="32"/>
    </row>
    <row r="453" spans="21:21" ht="15.75" customHeight="1" x14ac:dyDescent="0.25">
      <c r="U453" s="32"/>
    </row>
    <row r="454" spans="21:21" ht="15.75" customHeight="1" x14ac:dyDescent="0.25">
      <c r="U454" s="32"/>
    </row>
    <row r="455" spans="21:21" ht="15.75" customHeight="1" x14ac:dyDescent="0.25">
      <c r="U455" s="32"/>
    </row>
    <row r="456" spans="21:21" ht="15.75" customHeight="1" x14ac:dyDescent="0.25">
      <c r="U456" s="32"/>
    </row>
    <row r="457" spans="21:21" ht="15.75" customHeight="1" x14ac:dyDescent="0.25">
      <c r="U457" s="32"/>
    </row>
    <row r="458" spans="21:21" ht="15.75" customHeight="1" x14ac:dyDescent="0.25">
      <c r="U458" s="32"/>
    </row>
    <row r="459" spans="21:21" ht="15.75" customHeight="1" x14ac:dyDescent="0.25">
      <c r="U459" s="32"/>
    </row>
    <row r="460" spans="21:21" ht="15.75" customHeight="1" x14ac:dyDescent="0.25">
      <c r="U460" s="32"/>
    </row>
    <row r="461" spans="21:21" ht="15.75" customHeight="1" x14ac:dyDescent="0.25">
      <c r="U461" s="32"/>
    </row>
    <row r="462" spans="21:21" ht="15.75" customHeight="1" x14ac:dyDescent="0.25">
      <c r="U462" s="32"/>
    </row>
    <row r="463" spans="21:21" ht="15.75" customHeight="1" x14ac:dyDescent="0.25">
      <c r="U463" s="32"/>
    </row>
    <row r="464" spans="21:21" ht="15.75" customHeight="1" x14ac:dyDescent="0.25">
      <c r="U464" s="32"/>
    </row>
    <row r="465" spans="21:21" ht="15.75" customHeight="1" x14ac:dyDescent="0.25">
      <c r="U465" s="32"/>
    </row>
    <row r="466" spans="21:21" ht="15.75" customHeight="1" x14ac:dyDescent="0.25">
      <c r="U466" s="32"/>
    </row>
    <row r="467" spans="21:21" ht="15.75" customHeight="1" x14ac:dyDescent="0.25">
      <c r="U467" s="32"/>
    </row>
    <row r="468" spans="21:21" ht="15.75" customHeight="1" x14ac:dyDescent="0.25">
      <c r="U468" s="32"/>
    </row>
    <row r="469" spans="21:21" ht="15.75" customHeight="1" x14ac:dyDescent="0.25">
      <c r="U469" s="32"/>
    </row>
    <row r="470" spans="21:21" ht="15.75" customHeight="1" x14ac:dyDescent="0.25">
      <c r="U470" s="32"/>
    </row>
    <row r="471" spans="21:21" ht="15.75" customHeight="1" x14ac:dyDescent="0.25">
      <c r="U471" s="32"/>
    </row>
    <row r="472" spans="21:21" ht="15.75" customHeight="1" x14ac:dyDescent="0.25">
      <c r="U472" s="32"/>
    </row>
    <row r="473" spans="21:21" ht="15.75" customHeight="1" x14ac:dyDescent="0.25">
      <c r="U473" s="32"/>
    </row>
    <row r="474" spans="21:21" ht="15.75" customHeight="1" x14ac:dyDescent="0.25">
      <c r="U474" s="32"/>
    </row>
    <row r="475" spans="21:21" ht="15.75" customHeight="1" x14ac:dyDescent="0.25">
      <c r="U475" s="32"/>
    </row>
    <row r="476" spans="21:21" ht="15.75" customHeight="1" x14ac:dyDescent="0.25">
      <c r="U476" s="32"/>
    </row>
    <row r="477" spans="21:21" ht="15.75" customHeight="1" x14ac:dyDescent="0.25">
      <c r="U477" s="32"/>
    </row>
    <row r="478" spans="21:21" ht="15.75" customHeight="1" x14ac:dyDescent="0.25">
      <c r="U478" s="32"/>
    </row>
    <row r="479" spans="21:21" ht="15.75" customHeight="1" x14ac:dyDescent="0.25">
      <c r="U479" s="32"/>
    </row>
    <row r="480" spans="21:21" ht="15.75" customHeight="1" x14ac:dyDescent="0.25">
      <c r="U480" s="32"/>
    </row>
    <row r="481" spans="21:21" ht="15.75" customHeight="1" x14ac:dyDescent="0.25">
      <c r="U481" s="32"/>
    </row>
    <row r="482" spans="21:21" ht="15.75" customHeight="1" x14ac:dyDescent="0.25">
      <c r="U482" s="32"/>
    </row>
    <row r="483" spans="21:21" ht="15.75" customHeight="1" x14ac:dyDescent="0.25">
      <c r="U483" s="32"/>
    </row>
    <row r="484" spans="21:21" ht="15.75" customHeight="1" x14ac:dyDescent="0.25">
      <c r="U484" s="32"/>
    </row>
    <row r="485" spans="21:21" ht="15.75" customHeight="1" x14ac:dyDescent="0.25">
      <c r="U485" s="32"/>
    </row>
    <row r="486" spans="21:21" ht="15.75" customHeight="1" x14ac:dyDescent="0.25">
      <c r="U486" s="32"/>
    </row>
    <row r="487" spans="21:21" ht="15.75" customHeight="1" x14ac:dyDescent="0.25">
      <c r="U487" s="32"/>
    </row>
    <row r="488" spans="21:21" ht="15.75" customHeight="1" x14ac:dyDescent="0.25">
      <c r="U488" s="32"/>
    </row>
    <row r="489" spans="21:21" ht="15.75" customHeight="1" x14ac:dyDescent="0.25">
      <c r="U489" s="32"/>
    </row>
    <row r="490" spans="21:21" ht="15.75" customHeight="1" x14ac:dyDescent="0.25">
      <c r="U490" s="32"/>
    </row>
    <row r="491" spans="21:21" ht="15.75" customHeight="1" x14ac:dyDescent="0.25">
      <c r="U491" s="32"/>
    </row>
    <row r="492" spans="21:21" ht="15.75" customHeight="1" x14ac:dyDescent="0.25">
      <c r="U492" s="32"/>
    </row>
    <row r="493" spans="21:21" ht="15.75" customHeight="1" x14ac:dyDescent="0.25">
      <c r="U493" s="32"/>
    </row>
    <row r="494" spans="21:21" ht="15.75" customHeight="1" x14ac:dyDescent="0.25">
      <c r="U494" s="32"/>
    </row>
    <row r="495" spans="21:21" ht="15.75" customHeight="1" x14ac:dyDescent="0.25">
      <c r="U495" s="32"/>
    </row>
    <row r="496" spans="21:21" ht="15.75" customHeight="1" x14ac:dyDescent="0.25">
      <c r="U496" s="32"/>
    </row>
    <row r="497" spans="21:21" ht="15.75" customHeight="1" x14ac:dyDescent="0.25">
      <c r="U497" s="32"/>
    </row>
    <row r="498" spans="21:21" ht="15.75" customHeight="1" x14ac:dyDescent="0.25">
      <c r="U498" s="32"/>
    </row>
    <row r="499" spans="21:21" ht="15.75" customHeight="1" x14ac:dyDescent="0.25">
      <c r="U499" s="32"/>
    </row>
    <row r="500" spans="21:21" ht="15.75" customHeight="1" x14ac:dyDescent="0.25">
      <c r="U500" s="32"/>
    </row>
    <row r="501" spans="21:21" ht="15.75" customHeight="1" x14ac:dyDescent="0.25">
      <c r="U501" s="32"/>
    </row>
    <row r="502" spans="21:21" ht="15.75" customHeight="1" x14ac:dyDescent="0.25">
      <c r="U502" s="32"/>
    </row>
    <row r="503" spans="21:21" ht="15.75" customHeight="1" x14ac:dyDescent="0.25">
      <c r="U503" s="32"/>
    </row>
    <row r="504" spans="21:21" ht="15.75" customHeight="1" x14ac:dyDescent="0.25">
      <c r="U504" s="32"/>
    </row>
    <row r="505" spans="21:21" ht="15.75" customHeight="1" x14ac:dyDescent="0.25">
      <c r="U505" s="32"/>
    </row>
    <row r="506" spans="21:21" ht="15.75" customHeight="1" x14ac:dyDescent="0.25">
      <c r="U506" s="32"/>
    </row>
    <row r="507" spans="21:21" ht="15.75" customHeight="1" x14ac:dyDescent="0.25">
      <c r="U507" s="32"/>
    </row>
    <row r="508" spans="21:21" ht="15.75" customHeight="1" x14ac:dyDescent="0.25">
      <c r="U508" s="32"/>
    </row>
    <row r="509" spans="21:21" ht="15.75" customHeight="1" x14ac:dyDescent="0.25">
      <c r="U509" s="32"/>
    </row>
    <row r="510" spans="21:21" ht="15.75" customHeight="1" x14ac:dyDescent="0.25">
      <c r="U510" s="32"/>
    </row>
    <row r="511" spans="21:21" ht="15.75" customHeight="1" x14ac:dyDescent="0.25">
      <c r="U511" s="32"/>
    </row>
    <row r="512" spans="21:21" ht="15.75" customHeight="1" x14ac:dyDescent="0.25">
      <c r="U512" s="32"/>
    </row>
    <row r="513" spans="21:21" ht="15.75" customHeight="1" x14ac:dyDescent="0.25">
      <c r="U513" s="32"/>
    </row>
    <row r="514" spans="21:21" ht="15.75" customHeight="1" x14ac:dyDescent="0.25">
      <c r="U514" s="32"/>
    </row>
    <row r="515" spans="21:21" ht="15.75" customHeight="1" x14ac:dyDescent="0.25">
      <c r="U515" s="32"/>
    </row>
    <row r="516" spans="21:21" ht="15.75" customHeight="1" x14ac:dyDescent="0.25">
      <c r="U516" s="32"/>
    </row>
    <row r="517" spans="21:21" ht="15.75" customHeight="1" x14ac:dyDescent="0.25">
      <c r="U517" s="32"/>
    </row>
    <row r="518" spans="21:21" ht="15.75" customHeight="1" x14ac:dyDescent="0.25">
      <c r="U518" s="32"/>
    </row>
    <row r="519" spans="21:21" ht="15.75" customHeight="1" x14ac:dyDescent="0.25">
      <c r="U519" s="32"/>
    </row>
    <row r="520" spans="21:21" ht="15.75" customHeight="1" x14ac:dyDescent="0.25">
      <c r="U520" s="32"/>
    </row>
    <row r="521" spans="21:21" ht="15.75" customHeight="1" x14ac:dyDescent="0.25">
      <c r="U521" s="32"/>
    </row>
    <row r="522" spans="21:21" ht="15.75" customHeight="1" x14ac:dyDescent="0.25">
      <c r="U522" s="32"/>
    </row>
    <row r="523" spans="21:21" ht="15.75" customHeight="1" x14ac:dyDescent="0.25">
      <c r="U523" s="32"/>
    </row>
    <row r="524" spans="21:21" ht="15.75" customHeight="1" x14ac:dyDescent="0.25">
      <c r="U524" s="32"/>
    </row>
    <row r="525" spans="21:21" ht="15.75" customHeight="1" x14ac:dyDescent="0.25">
      <c r="U525" s="32"/>
    </row>
    <row r="526" spans="21:21" ht="15.75" customHeight="1" x14ac:dyDescent="0.25">
      <c r="U526" s="32"/>
    </row>
    <row r="527" spans="21:21" ht="15.75" customHeight="1" x14ac:dyDescent="0.25">
      <c r="U527" s="32"/>
    </row>
    <row r="528" spans="21:21" ht="15.75" customHeight="1" x14ac:dyDescent="0.25">
      <c r="U528" s="32"/>
    </row>
    <row r="529" spans="21:21" ht="15.75" customHeight="1" x14ac:dyDescent="0.25">
      <c r="U529" s="32"/>
    </row>
    <row r="530" spans="21:21" ht="15.75" customHeight="1" x14ac:dyDescent="0.25">
      <c r="U530" s="32"/>
    </row>
    <row r="531" spans="21:21" ht="15.75" customHeight="1" x14ac:dyDescent="0.25">
      <c r="U531" s="32"/>
    </row>
    <row r="532" spans="21:21" ht="15.75" customHeight="1" x14ac:dyDescent="0.25">
      <c r="U532" s="32"/>
    </row>
    <row r="533" spans="21:21" ht="15.75" customHeight="1" x14ac:dyDescent="0.25">
      <c r="U533" s="32"/>
    </row>
    <row r="534" spans="21:21" ht="15.75" customHeight="1" x14ac:dyDescent="0.25">
      <c r="U534" s="32"/>
    </row>
    <row r="535" spans="21:21" ht="15.75" customHeight="1" x14ac:dyDescent="0.25">
      <c r="U535" s="32"/>
    </row>
    <row r="536" spans="21:21" ht="15.75" customHeight="1" x14ac:dyDescent="0.25">
      <c r="U536" s="32"/>
    </row>
    <row r="537" spans="21:21" ht="15.75" customHeight="1" x14ac:dyDescent="0.25">
      <c r="U537" s="32"/>
    </row>
    <row r="538" spans="21:21" ht="15.75" customHeight="1" x14ac:dyDescent="0.25">
      <c r="U538" s="32"/>
    </row>
    <row r="539" spans="21:21" ht="15.75" customHeight="1" x14ac:dyDescent="0.25">
      <c r="U539" s="32"/>
    </row>
    <row r="540" spans="21:21" ht="15.75" customHeight="1" x14ac:dyDescent="0.25">
      <c r="U540" s="32"/>
    </row>
    <row r="541" spans="21:21" ht="15.75" customHeight="1" x14ac:dyDescent="0.25">
      <c r="U541" s="32"/>
    </row>
    <row r="542" spans="21:21" ht="15.75" customHeight="1" x14ac:dyDescent="0.25">
      <c r="U542" s="32"/>
    </row>
    <row r="543" spans="21:21" ht="15.75" customHeight="1" x14ac:dyDescent="0.25">
      <c r="U543" s="32"/>
    </row>
    <row r="544" spans="21:21" ht="15.75" customHeight="1" x14ac:dyDescent="0.25">
      <c r="U544" s="32"/>
    </row>
    <row r="545" spans="21:21" ht="15.75" customHeight="1" x14ac:dyDescent="0.25">
      <c r="U545" s="32"/>
    </row>
    <row r="546" spans="21:21" ht="15.75" customHeight="1" x14ac:dyDescent="0.25">
      <c r="U546" s="32"/>
    </row>
    <row r="547" spans="21:21" ht="15.75" customHeight="1" x14ac:dyDescent="0.25">
      <c r="U547" s="32"/>
    </row>
    <row r="548" spans="21:21" ht="15.75" customHeight="1" x14ac:dyDescent="0.25">
      <c r="U548" s="32"/>
    </row>
    <row r="549" spans="21:21" ht="15.75" customHeight="1" x14ac:dyDescent="0.25">
      <c r="U549" s="32"/>
    </row>
    <row r="550" spans="21:21" ht="15.75" customHeight="1" x14ac:dyDescent="0.25">
      <c r="U550" s="32"/>
    </row>
    <row r="551" spans="21:21" ht="15.75" customHeight="1" x14ac:dyDescent="0.25">
      <c r="U551" s="32"/>
    </row>
    <row r="552" spans="21:21" ht="15.75" customHeight="1" x14ac:dyDescent="0.25">
      <c r="U552" s="32"/>
    </row>
    <row r="553" spans="21:21" ht="15.75" customHeight="1" x14ac:dyDescent="0.25">
      <c r="U553" s="32"/>
    </row>
    <row r="554" spans="21:21" ht="15.75" customHeight="1" x14ac:dyDescent="0.25">
      <c r="U554" s="32"/>
    </row>
    <row r="555" spans="21:21" ht="15.75" customHeight="1" x14ac:dyDescent="0.25">
      <c r="U555" s="32"/>
    </row>
    <row r="556" spans="21:21" ht="15.75" customHeight="1" x14ac:dyDescent="0.25">
      <c r="U556" s="32"/>
    </row>
    <row r="557" spans="21:21" ht="15.75" customHeight="1" x14ac:dyDescent="0.25">
      <c r="U557" s="32"/>
    </row>
    <row r="558" spans="21:21" ht="15.75" customHeight="1" x14ac:dyDescent="0.25">
      <c r="U558" s="32"/>
    </row>
    <row r="559" spans="21:21" ht="15.75" customHeight="1" x14ac:dyDescent="0.25">
      <c r="U559" s="32"/>
    </row>
    <row r="560" spans="21:21" ht="15.75" customHeight="1" x14ac:dyDescent="0.25">
      <c r="U560" s="32"/>
    </row>
    <row r="561" spans="21:21" ht="15.75" customHeight="1" x14ac:dyDescent="0.25">
      <c r="U561" s="32"/>
    </row>
    <row r="562" spans="21:21" ht="15.75" customHeight="1" x14ac:dyDescent="0.25">
      <c r="U562" s="32"/>
    </row>
    <row r="563" spans="21:21" ht="15.75" customHeight="1" x14ac:dyDescent="0.25">
      <c r="U563" s="32"/>
    </row>
    <row r="564" spans="21:21" ht="15.75" customHeight="1" x14ac:dyDescent="0.25">
      <c r="U564" s="32"/>
    </row>
    <row r="565" spans="21:21" ht="15.75" customHeight="1" x14ac:dyDescent="0.25">
      <c r="U565" s="32"/>
    </row>
    <row r="566" spans="21:21" ht="15.75" customHeight="1" x14ac:dyDescent="0.25">
      <c r="U566" s="32"/>
    </row>
    <row r="567" spans="21:21" ht="15.75" customHeight="1" x14ac:dyDescent="0.25">
      <c r="U567" s="32"/>
    </row>
    <row r="568" spans="21:21" ht="15.75" customHeight="1" x14ac:dyDescent="0.25">
      <c r="U568" s="32"/>
    </row>
    <row r="569" spans="21:21" ht="15.75" customHeight="1" x14ac:dyDescent="0.25">
      <c r="U569" s="32"/>
    </row>
    <row r="570" spans="21:21" ht="15.75" customHeight="1" x14ac:dyDescent="0.25">
      <c r="U570" s="32"/>
    </row>
    <row r="571" spans="21:21" ht="15.75" customHeight="1" x14ac:dyDescent="0.25">
      <c r="U571" s="32"/>
    </row>
    <row r="572" spans="21:21" ht="15.75" customHeight="1" x14ac:dyDescent="0.25">
      <c r="U572" s="32"/>
    </row>
    <row r="573" spans="21:21" ht="15.75" customHeight="1" x14ac:dyDescent="0.25">
      <c r="U573" s="32"/>
    </row>
    <row r="574" spans="21:21" ht="15.75" customHeight="1" x14ac:dyDescent="0.25">
      <c r="U574" s="32"/>
    </row>
    <row r="575" spans="21:21" ht="15.75" customHeight="1" x14ac:dyDescent="0.25">
      <c r="U575" s="32"/>
    </row>
    <row r="576" spans="21:21" ht="15.75" customHeight="1" x14ac:dyDescent="0.25">
      <c r="U576" s="32"/>
    </row>
    <row r="577" spans="21:21" ht="15.75" customHeight="1" x14ac:dyDescent="0.25">
      <c r="U577" s="32"/>
    </row>
    <row r="578" spans="21:21" ht="15.75" customHeight="1" x14ac:dyDescent="0.25">
      <c r="U578" s="32"/>
    </row>
    <row r="579" spans="21:21" ht="15.75" customHeight="1" x14ac:dyDescent="0.25">
      <c r="U579" s="32"/>
    </row>
    <row r="580" spans="21:21" ht="15.75" customHeight="1" x14ac:dyDescent="0.25">
      <c r="U580" s="32"/>
    </row>
    <row r="581" spans="21:21" ht="15.75" customHeight="1" x14ac:dyDescent="0.25">
      <c r="U581" s="32"/>
    </row>
    <row r="582" spans="21:21" ht="15.75" customHeight="1" x14ac:dyDescent="0.25">
      <c r="U582" s="32"/>
    </row>
    <row r="583" spans="21:21" ht="15.75" customHeight="1" x14ac:dyDescent="0.25">
      <c r="U583" s="32"/>
    </row>
    <row r="584" spans="21:21" ht="15.75" customHeight="1" x14ac:dyDescent="0.25">
      <c r="U584" s="32"/>
    </row>
    <row r="585" spans="21:21" ht="15.75" customHeight="1" x14ac:dyDescent="0.25">
      <c r="U585" s="32"/>
    </row>
    <row r="586" spans="21:21" ht="15.75" customHeight="1" x14ac:dyDescent="0.25">
      <c r="U586" s="32"/>
    </row>
    <row r="587" spans="21:21" ht="15.75" customHeight="1" x14ac:dyDescent="0.25">
      <c r="U587" s="32"/>
    </row>
    <row r="588" spans="21:21" ht="15.75" customHeight="1" x14ac:dyDescent="0.25">
      <c r="U588" s="32"/>
    </row>
    <row r="589" spans="21:21" ht="15.75" customHeight="1" x14ac:dyDescent="0.25">
      <c r="U589" s="32"/>
    </row>
    <row r="590" spans="21:21" ht="15.75" customHeight="1" x14ac:dyDescent="0.25">
      <c r="U590" s="32"/>
    </row>
    <row r="591" spans="21:21" ht="15.75" customHeight="1" x14ac:dyDescent="0.25">
      <c r="U591" s="32"/>
    </row>
    <row r="592" spans="21:21" ht="15.75" customHeight="1" x14ac:dyDescent="0.25">
      <c r="U592" s="32"/>
    </row>
    <row r="593" spans="21:21" ht="15.75" customHeight="1" x14ac:dyDescent="0.25">
      <c r="U593" s="32"/>
    </row>
    <row r="594" spans="21:21" ht="15.75" customHeight="1" x14ac:dyDescent="0.25">
      <c r="U594" s="32"/>
    </row>
    <row r="595" spans="21:21" ht="15.75" customHeight="1" x14ac:dyDescent="0.25">
      <c r="U595" s="32"/>
    </row>
    <row r="596" spans="21:21" ht="15.75" customHeight="1" x14ac:dyDescent="0.25">
      <c r="U596" s="32"/>
    </row>
    <row r="597" spans="21:21" ht="15.75" customHeight="1" x14ac:dyDescent="0.25">
      <c r="U597" s="32"/>
    </row>
    <row r="598" spans="21:21" ht="15.75" customHeight="1" x14ac:dyDescent="0.25">
      <c r="U598" s="32"/>
    </row>
    <row r="599" spans="21:21" ht="15.75" customHeight="1" x14ac:dyDescent="0.25">
      <c r="U599" s="32"/>
    </row>
    <row r="600" spans="21:21" ht="15.75" customHeight="1" x14ac:dyDescent="0.25">
      <c r="U600" s="32"/>
    </row>
    <row r="601" spans="21:21" ht="15.75" customHeight="1" x14ac:dyDescent="0.25">
      <c r="U601" s="32"/>
    </row>
    <row r="602" spans="21:21" ht="15.75" customHeight="1" x14ac:dyDescent="0.25">
      <c r="U602" s="32"/>
    </row>
    <row r="603" spans="21:21" ht="15.75" customHeight="1" x14ac:dyDescent="0.25">
      <c r="U603" s="32"/>
    </row>
    <row r="604" spans="21:21" ht="15.75" customHeight="1" x14ac:dyDescent="0.25">
      <c r="U604" s="32"/>
    </row>
    <row r="605" spans="21:21" ht="15.75" customHeight="1" x14ac:dyDescent="0.25">
      <c r="U605" s="32"/>
    </row>
    <row r="606" spans="21:21" ht="15.75" customHeight="1" x14ac:dyDescent="0.25">
      <c r="U606" s="32"/>
    </row>
    <row r="607" spans="21:21" ht="15.75" customHeight="1" x14ac:dyDescent="0.25">
      <c r="U607" s="32"/>
    </row>
    <row r="608" spans="21:21" ht="15.75" customHeight="1" x14ac:dyDescent="0.25">
      <c r="U608" s="32"/>
    </row>
    <row r="609" spans="21:21" ht="15.75" customHeight="1" x14ac:dyDescent="0.25">
      <c r="U609" s="32"/>
    </row>
    <row r="610" spans="21:21" ht="15.75" customHeight="1" x14ac:dyDescent="0.25">
      <c r="U610" s="32"/>
    </row>
    <row r="611" spans="21:21" ht="15.75" customHeight="1" x14ac:dyDescent="0.25">
      <c r="U611" s="32"/>
    </row>
    <row r="612" spans="21:21" ht="15.75" customHeight="1" x14ac:dyDescent="0.25">
      <c r="U612" s="32"/>
    </row>
    <row r="613" spans="21:21" ht="15.75" customHeight="1" x14ac:dyDescent="0.25">
      <c r="U613" s="32"/>
    </row>
    <row r="614" spans="21:21" ht="15.75" customHeight="1" x14ac:dyDescent="0.25">
      <c r="U614" s="32"/>
    </row>
    <row r="615" spans="21:21" ht="15.75" customHeight="1" x14ac:dyDescent="0.25">
      <c r="U615" s="32"/>
    </row>
    <row r="616" spans="21:21" ht="15.75" customHeight="1" x14ac:dyDescent="0.25">
      <c r="U616" s="32"/>
    </row>
    <row r="617" spans="21:21" ht="15.75" customHeight="1" x14ac:dyDescent="0.25">
      <c r="U617" s="32"/>
    </row>
    <row r="618" spans="21:21" ht="15.75" customHeight="1" x14ac:dyDescent="0.25">
      <c r="U618" s="32"/>
    </row>
    <row r="619" spans="21:21" ht="15.75" customHeight="1" x14ac:dyDescent="0.25">
      <c r="U619" s="32"/>
    </row>
    <row r="620" spans="21:21" ht="15.75" customHeight="1" x14ac:dyDescent="0.25">
      <c r="U620" s="32"/>
    </row>
    <row r="621" spans="21:21" ht="15.75" customHeight="1" x14ac:dyDescent="0.25">
      <c r="U621" s="32"/>
    </row>
    <row r="622" spans="21:21" ht="15.75" customHeight="1" x14ac:dyDescent="0.25">
      <c r="U622" s="32"/>
    </row>
    <row r="623" spans="21:21" ht="15.75" customHeight="1" x14ac:dyDescent="0.25">
      <c r="U623" s="32"/>
    </row>
    <row r="624" spans="21:21" ht="15.75" customHeight="1" x14ac:dyDescent="0.25">
      <c r="U624" s="32"/>
    </row>
    <row r="625" spans="21:21" ht="15.75" customHeight="1" x14ac:dyDescent="0.25">
      <c r="U625" s="32"/>
    </row>
    <row r="626" spans="21:21" ht="15.75" customHeight="1" x14ac:dyDescent="0.25">
      <c r="U626" s="32"/>
    </row>
    <row r="627" spans="21:21" ht="15.75" customHeight="1" x14ac:dyDescent="0.25">
      <c r="U627" s="32"/>
    </row>
    <row r="628" spans="21:21" ht="15.75" customHeight="1" x14ac:dyDescent="0.25">
      <c r="U628" s="32"/>
    </row>
    <row r="629" spans="21:21" ht="15.75" customHeight="1" x14ac:dyDescent="0.25">
      <c r="U629" s="32"/>
    </row>
    <row r="630" spans="21:21" ht="15.75" customHeight="1" x14ac:dyDescent="0.25">
      <c r="U630" s="32"/>
    </row>
    <row r="631" spans="21:21" ht="15.75" customHeight="1" x14ac:dyDescent="0.25">
      <c r="U631" s="32"/>
    </row>
    <row r="632" spans="21:21" ht="15.75" customHeight="1" x14ac:dyDescent="0.25">
      <c r="U632" s="32"/>
    </row>
    <row r="633" spans="21:21" ht="15.75" customHeight="1" x14ac:dyDescent="0.25">
      <c r="U633" s="32"/>
    </row>
    <row r="634" spans="21:21" ht="15.75" customHeight="1" x14ac:dyDescent="0.25">
      <c r="U634" s="32"/>
    </row>
    <row r="635" spans="21:21" ht="15.75" customHeight="1" x14ac:dyDescent="0.25">
      <c r="U635" s="32"/>
    </row>
    <row r="636" spans="21:21" ht="15.75" customHeight="1" x14ac:dyDescent="0.25">
      <c r="U636" s="32"/>
    </row>
    <row r="637" spans="21:21" ht="15.75" customHeight="1" x14ac:dyDescent="0.25">
      <c r="U637" s="32"/>
    </row>
    <row r="638" spans="21:21" ht="15.75" customHeight="1" x14ac:dyDescent="0.25">
      <c r="U638" s="32"/>
    </row>
    <row r="639" spans="21:21" ht="15.75" customHeight="1" x14ac:dyDescent="0.25">
      <c r="U639" s="32"/>
    </row>
    <row r="640" spans="21:21" ht="15.75" customHeight="1" x14ac:dyDescent="0.25">
      <c r="U640" s="32"/>
    </row>
    <row r="641" spans="21:21" ht="15.75" customHeight="1" x14ac:dyDescent="0.25">
      <c r="U641" s="32"/>
    </row>
    <row r="642" spans="21:21" ht="15.75" customHeight="1" x14ac:dyDescent="0.25">
      <c r="U642" s="32"/>
    </row>
    <row r="643" spans="21:21" ht="15.75" customHeight="1" x14ac:dyDescent="0.25">
      <c r="U643" s="32"/>
    </row>
    <row r="644" spans="21:21" ht="15.75" customHeight="1" x14ac:dyDescent="0.25">
      <c r="U644" s="32"/>
    </row>
    <row r="645" spans="21:21" ht="15.75" customHeight="1" x14ac:dyDescent="0.25">
      <c r="U645" s="32"/>
    </row>
    <row r="646" spans="21:21" ht="15.75" customHeight="1" x14ac:dyDescent="0.25">
      <c r="U646" s="32"/>
    </row>
    <row r="647" spans="21:21" ht="15.75" customHeight="1" x14ac:dyDescent="0.25">
      <c r="U647" s="32"/>
    </row>
    <row r="648" spans="21:21" ht="15.75" customHeight="1" x14ac:dyDescent="0.25">
      <c r="U648" s="32"/>
    </row>
    <row r="649" spans="21:21" ht="15.75" customHeight="1" x14ac:dyDescent="0.25">
      <c r="U649" s="32"/>
    </row>
    <row r="650" spans="21:21" ht="15.75" customHeight="1" x14ac:dyDescent="0.25">
      <c r="U650" s="32"/>
    </row>
    <row r="651" spans="21:21" ht="15.75" customHeight="1" x14ac:dyDescent="0.25">
      <c r="U651" s="32"/>
    </row>
    <row r="652" spans="21:21" ht="15.75" customHeight="1" x14ac:dyDescent="0.25">
      <c r="U652" s="32"/>
    </row>
    <row r="653" spans="21:21" ht="15.75" customHeight="1" x14ac:dyDescent="0.25">
      <c r="U653" s="32"/>
    </row>
    <row r="654" spans="21:21" ht="15.75" customHeight="1" x14ac:dyDescent="0.25">
      <c r="U654" s="32"/>
    </row>
    <row r="655" spans="21:21" ht="15.75" customHeight="1" x14ac:dyDescent="0.25">
      <c r="U655" s="32"/>
    </row>
    <row r="656" spans="21:21" ht="15.75" customHeight="1" x14ac:dyDescent="0.25">
      <c r="U656" s="32"/>
    </row>
    <row r="657" spans="21:21" ht="15.75" customHeight="1" x14ac:dyDescent="0.25">
      <c r="U657" s="32"/>
    </row>
    <row r="658" spans="21:21" ht="15.75" customHeight="1" x14ac:dyDescent="0.25">
      <c r="U658" s="32"/>
    </row>
    <row r="659" spans="21:21" ht="15.75" customHeight="1" x14ac:dyDescent="0.25">
      <c r="U659" s="32"/>
    </row>
    <row r="660" spans="21:21" ht="15.75" customHeight="1" x14ac:dyDescent="0.25">
      <c r="U660" s="32"/>
    </row>
    <row r="661" spans="21:21" ht="15.75" customHeight="1" x14ac:dyDescent="0.25">
      <c r="U661" s="32"/>
    </row>
    <row r="662" spans="21:21" ht="15.75" customHeight="1" x14ac:dyDescent="0.25">
      <c r="U662" s="32"/>
    </row>
    <row r="663" spans="21:21" ht="15.75" customHeight="1" x14ac:dyDescent="0.25">
      <c r="U663" s="32"/>
    </row>
    <row r="664" spans="21:21" ht="15.75" customHeight="1" x14ac:dyDescent="0.25">
      <c r="U664" s="32"/>
    </row>
    <row r="665" spans="21:21" ht="15.75" customHeight="1" x14ac:dyDescent="0.25">
      <c r="U665" s="32"/>
    </row>
    <row r="666" spans="21:21" ht="15.75" customHeight="1" x14ac:dyDescent="0.25">
      <c r="U666" s="32"/>
    </row>
    <row r="667" spans="21:21" ht="15.75" customHeight="1" x14ac:dyDescent="0.25">
      <c r="U667" s="32"/>
    </row>
    <row r="668" spans="21:21" ht="15.75" customHeight="1" x14ac:dyDescent="0.25">
      <c r="U668" s="32"/>
    </row>
    <row r="669" spans="21:21" ht="15.75" customHeight="1" x14ac:dyDescent="0.25">
      <c r="U669" s="32"/>
    </row>
    <row r="670" spans="21:21" ht="15.75" customHeight="1" x14ac:dyDescent="0.25">
      <c r="U670" s="32"/>
    </row>
    <row r="671" spans="21:21" ht="15.75" customHeight="1" x14ac:dyDescent="0.25">
      <c r="U671" s="32"/>
    </row>
    <row r="672" spans="21:21" ht="15.75" customHeight="1" x14ac:dyDescent="0.25">
      <c r="U672" s="32"/>
    </row>
    <row r="673" spans="21:21" ht="15.75" customHeight="1" x14ac:dyDescent="0.25">
      <c r="U673" s="32"/>
    </row>
    <row r="674" spans="21:21" ht="15.75" customHeight="1" x14ac:dyDescent="0.25">
      <c r="U674" s="32"/>
    </row>
    <row r="675" spans="21:21" ht="15.75" customHeight="1" x14ac:dyDescent="0.25">
      <c r="U675" s="32"/>
    </row>
    <row r="676" spans="21:21" ht="15.75" customHeight="1" x14ac:dyDescent="0.25">
      <c r="U676" s="32"/>
    </row>
    <row r="677" spans="21:21" ht="15.75" customHeight="1" x14ac:dyDescent="0.25">
      <c r="U677" s="32"/>
    </row>
    <row r="678" spans="21:21" ht="15.75" customHeight="1" x14ac:dyDescent="0.25">
      <c r="U678" s="32"/>
    </row>
    <row r="679" spans="21:21" ht="15.75" customHeight="1" x14ac:dyDescent="0.25">
      <c r="U679" s="32"/>
    </row>
    <row r="680" spans="21:21" ht="15.75" customHeight="1" x14ac:dyDescent="0.25">
      <c r="U680" s="32"/>
    </row>
    <row r="681" spans="21:21" ht="15.75" customHeight="1" x14ac:dyDescent="0.25">
      <c r="U681" s="32"/>
    </row>
    <row r="682" spans="21:21" ht="15.75" customHeight="1" x14ac:dyDescent="0.25">
      <c r="U682" s="32"/>
    </row>
    <row r="683" spans="21:21" ht="15.75" customHeight="1" x14ac:dyDescent="0.25">
      <c r="U683" s="32"/>
    </row>
    <row r="684" spans="21:21" ht="15.75" customHeight="1" x14ac:dyDescent="0.25">
      <c r="U684" s="32"/>
    </row>
    <row r="685" spans="21:21" ht="15.75" customHeight="1" x14ac:dyDescent="0.25">
      <c r="U685" s="32"/>
    </row>
    <row r="686" spans="21:21" ht="15.75" customHeight="1" x14ac:dyDescent="0.25">
      <c r="U686" s="32"/>
    </row>
    <row r="687" spans="21:21" ht="15.75" customHeight="1" x14ac:dyDescent="0.25">
      <c r="U687" s="32"/>
    </row>
    <row r="688" spans="21:21" ht="15.75" customHeight="1" x14ac:dyDescent="0.25">
      <c r="U688" s="32"/>
    </row>
    <row r="689" spans="21:21" ht="15.75" customHeight="1" x14ac:dyDescent="0.25">
      <c r="U689" s="32"/>
    </row>
    <row r="690" spans="21:21" ht="15.75" customHeight="1" x14ac:dyDescent="0.25">
      <c r="U690" s="32"/>
    </row>
    <row r="691" spans="21:21" ht="15.75" customHeight="1" x14ac:dyDescent="0.25">
      <c r="U691" s="32"/>
    </row>
    <row r="692" spans="21:21" ht="15.75" customHeight="1" x14ac:dyDescent="0.25">
      <c r="U692" s="32"/>
    </row>
    <row r="693" spans="21:21" ht="15.75" customHeight="1" x14ac:dyDescent="0.25">
      <c r="U693" s="32"/>
    </row>
    <row r="694" spans="21:21" ht="15.75" customHeight="1" x14ac:dyDescent="0.25">
      <c r="U694" s="32"/>
    </row>
    <row r="695" spans="21:21" ht="15.75" customHeight="1" x14ac:dyDescent="0.25">
      <c r="U695" s="32"/>
    </row>
    <row r="696" spans="21:21" ht="15.75" customHeight="1" x14ac:dyDescent="0.25">
      <c r="U696" s="32"/>
    </row>
    <row r="697" spans="21:21" ht="15.75" customHeight="1" x14ac:dyDescent="0.25">
      <c r="U697" s="32"/>
    </row>
    <row r="698" spans="21:21" ht="15.75" customHeight="1" x14ac:dyDescent="0.25">
      <c r="U698" s="32"/>
    </row>
    <row r="699" spans="21:21" ht="15.75" customHeight="1" x14ac:dyDescent="0.25">
      <c r="U699" s="32"/>
    </row>
    <row r="700" spans="21:21" ht="15.75" customHeight="1" x14ac:dyDescent="0.25">
      <c r="U700" s="32"/>
    </row>
    <row r="701" spans="21:21" ht="15.75" customHeight="1" x14ac:dyDescent="0.25">
      <c r="U701" s="32"/>
    </row>
    <row r="702" spans="21:21" ht="15.75" customHeight="1" x14ac:dyDescent="0.25">
      <c r="U702" s="32"/>
    </row>
    <row r="703" spans="21:21" ht="15.75" customHeight="1" x14ac:dyDescent="0.25">
      <c r="U703" s="32"/>
    </row>
    <row r="704" spans="21:21" ht="15.75" customHeight="1" x14ac:dyDescent="0.25">
      <c r="U704" s="32"/>
    </row>
    <row r="705" spans="21:21" ht="15.75" customHeight="1" x14ac:dyDescent="0.25">
      <c r="U705" s="32"/>
    </row>
    <row r="706" spans="21:21" ht="15.75" customHeight="1" x14ac:dyDescent="0.25">
      <c r="U706" s="32"/>
    </row>
    <row r="707" spans="21:21" ht="15.75" customHeight="1" x14ac:dyDescent="0.25">
      <c r="U707" s="32"/>
    </row>
    <row r="708" spans="21:21" ht="15.75" customHeight="1" x14ac:dyDescent="0.25">
      <c r="U708" s="32"/>
    </row>
    <row r="709" spans="21:21" ht="15.75" customHeight="1" x14ac:dyDescent="0.25">
      <c r="U709" s="32"/>
    </row>
    <row r="710" spans="21:21" ht="15.75" customHeight="1" x14ac:dyDescent="0.25">
      <c r="U710" s="32"/>
    </row>
    <row r="711" spans="21:21" ht="15.75" customHeight="1" x14ac:dyDescent="0.25">
      <c r="U711" s="32"/>
    </row>
    <row r="712" spans="21:21" ht="15.75" customHeight="1" x14ac:dyDescent="0.25">
      <c r="U712" s="32"/>
    </row>
    <row r="713" spans="21:21" ht="15.75" customHeight="1" x14ac:dyDescent="0.25">
      <c r="U713" s="32"/>
    </row>
    <row r="714" spans="21:21" ht="15.75" customHeight="1" x14ac:dyDescent="0.25">
      <c r="U714" s="32"/>
    </row>
    <row r="715" spans="21:21" ht="15.75" customHeight="1" x14ac:dyDescent="0.25">
      <c r="U715" s="32"/>
    </row>
    <row r="716" spans="21:21" ht="15.75" customHeight="1" x14ac:dyDescent="0.25">
      <c r="U716" s="32"/>
    </row>
    <row r="717" spans="21:21" ht="15.75" customHeight="1" x14ac:dyDescent="0.25">
      <c r="U717" s="32"/>
    </row>
    <row r="718" spans="21:21" ht="15.75" customHeight="1" x14ac:dyDescent="0.25">
      <c r="U718" s="32"/>
    </row>
    <row r="719" spans="21:21" ht="15.75" customHeight="1" x14ac:dyDescent="0.25">
      <c r="U719" s="32"/>
    </row>
    <row r="720" spans="21:21" ht="15.75" customHeight="1" x14ac:dyDescent="0.25">
      <c r="U720" s="32"/>
    </row>
    <row r="721" spans="21:21" ht="15.75" customHeight="1" x14ac:dyDescent="0.25">
      <c r="U721" s="32"/>
    </row>
    <row r="722" spans="21:21" ht="15.75" customHeight="1" x14ac:dyDescent="0.25">
      <c r="U722" s="32"/>
    </row>
    <row r="723" spans="21:21" ht="15.75" customHeight="1" x14ac:dyDescent="0.25">
      <c r="U723" s="32"/>
    </row>
    <row r="724" spans="21:21" ht="15.75" customHeight="1" x14ac:dyDescent="0.25">
      <c r="U724" s="32"/>
    </row>
    <row r="725" spans="21:21" ht="15.75" customHeight="1" x14ac:dyDescent="0.25">
      <c r="U725" s="32"/>
    </row>
    <row r="726" spans="21:21" ht="15.75" customHeight="1" x14ac:dyDescent="0.25">
      <c r="U726" s="32"/>
    </row>
    <row r="727" spans="21:21" ht="15.75" customHeight="1" x14ac:dyDescent="0.25">
      <c r="U727" s="32"/>
    </row>
    <row r="728" spans="21:21" ht="15.75" customHeight="1" x14ac:dyDescent="0.25">
      <c r="U728" s="32"/>
    </row>
    <row r="729" spans="21:21" ht="15.75" customHeight="1" x14ac:dyDescent="0.25">
      <c r="U729" s="32"/>
    </row>
    <row r="730" spans="21:21" ht="15.75" customHeight="1" x14ac:dyDescent="0.25">
      <c r="U730" s="32"/>
    </row>
    <row r="731" spans="21:21" ht="15.75" customHeight="1" x14ac:dyDescent="0.25">
      <c r="U731" s="32"/>
    </row>
    <row r="732" spans="21:21" ht="15.75" customHeight="1" x14ac:dyDescent="0.25">
      <c r="U732" s="32"/>
    </row>
    <row r="733" spans="21:21" ht="15.75" customHeight="1" x14ac:dyDescent="0.25">
      <c r="U733" s="32"/>
    </row>
    <row r="734" spans="21:21" ht="15.75" customHeight="1" x14ac:dyDescent="0.25">
      <c r="U734" s="32"/>
    </row>
    <row r="735" spans="21:21" ht="15.75" customHeight="1" x14ac:dyDescent="0.25">
      <c r="U735" s="32"/>
    </row>
    <row r="736" spans="21:21" ht="15.75" customHeight="1" x14ac:dyDescent="0.25">
      <c r="U736" s="32"/>
    </row>
    <row r="737" spans="21:21" ht="15.75" customHeight="1" x14ac:dyDescent="0.25">
      <c r="U737" s="32"/>
    </row>
    <row r="738" spans="21:21" ht="15.75" customHeight="1" x14ac:dyDescent="0.25">
      <c r="U738" s="32"/>
    </row>
    <row r="739" spans="21:21" ht="15.75" customHeight="1" x14ac:dyDescent="0.25">
      <c r="U739" s="32"/>
    </row>
    <row r="740" spans="21:21" ht="15.75" customHeight="1" x14ac:dyDescent="0.25">
      <c r="U740" s="32"/>
    </row>
    <row r="741" spans="21:21" ht="15.75" customHeight="1" x14ac:dyDescent="0.25">
      <c r="U741" s="32"/>
    </row>
    <row r="742" spans="21:21" ht="15.75" customHeight="1" x14ac:dyDescent="0.25">
      <c r="U742" s="32"/>
    </row>
    <row r="743" spans="21:21" ht="15.75" customHeight="1" x14ac:dyDescent="0.25">
      <c r="U743" s="32"/>
    </row>
    <row r="744" spans="21:21" ht="15.75" customHeight="1" x14ac:dyDescent="0.25">
      <c r="U744" s="32"/>
    </row>
    <row r="745" spans="21:21" ht="15.75" customHeight="1" x14ac:dyDescent="0.25">
      <c r="U745" s="32"/>
    </row>
    <row r="746" spans="21:21" ht="15.75" customHeight="1" x14ac:dyDescent="0.25">
      <c r="U746" s="32"/>
    </row>
    <row r="747" spans="21:21" ht="15.75" customHeight="1" x14ac:dyDescent="0.25">
      <c r="U747" s="32"/>
    </row>
    <row r="748" spans="21:21" ht="15.75" customHeight="1" x14ac:dyDescent="0.25">
      <c r="U748" s="32"/>
    </row>
    <row r="749" spans="21:21" ht="15.75" customHeight="1" x14ac:dyDescent="0.25">
      <c r="U749" s="32"/>
    </row>
    <row r="750" spans="21:21" ht="15.75" customHeight="1" x14ac:dyDescent="0.25">
      <c r="U750" s="32"/>
    </row>
    <row r="751" spans="21:21" ht="15.75" customHeight="1" x14ac:dyDescent="0.25">
      <c r="U751" s="32"/>
    </row>
    <row r="752" spans="21:21" ht="15.75" customHeight="1" x14ac:dyDescent="0.25">
      <c r="U752" s="32"/>
    </row>
    <row r="753" spans="21:21" ht="15.75" customHeight="1" x14ac:dyDescent="0.25">
      <c r="U753" s="32"/>
    </row>
    <row r="754" spans="21:21" ht="15.75" customHeight="1" x14ac:dyDescent="0.25">
      <c r="U754" s="32"/>
    </row>
    <row r="755" spans="21:21" ht="15.75" customHeight="1" x14ac:dyDescent="0.25">
      <c r="U755" s="32"/>
    </row>
    <row r="756" spans="21:21" ht="15.75" customHeight="1" x14ac:dyDescent="0.25">
      <c r="U756" s="32"/>
    </row>
    <row r="757" spans="21:21" ht="15.75" customHeight="1" x14ac:dyDescent="0.25">
      <c r="U757" s="32"/>
    </row>
    <row r="758" spans="21:21" ht="15.75" customHeight="1" x14ac:dyDescent="0.25">
      <c r="U758" s="32"/>
    </row>
    <row r="759" spans="21:21" ht="15.75" customHeight="1" x14ac:dyDescent="0.25">
      <c r="U759" s="32"/>
    </row>
    <row r="760" spans="21:21" ht="15.75" customHeight="1" x14ac:dyDescent="0.25">
      <c r="U760" s="32"/>
    </row>
    <row r="761" spans="21:21" ht="15.75" customHeight="1" x14ac:dyDescent="0.25">
      <c r="U761" s="32"/>
    </row>
    <row r="762" spans="21:21" ht="15.75" customHeight="1" x14ac:dyDescent="0.25">
      <c r="U762" s="32"/>
    </row>
    <row r="763" spans="21:21" ht="15.75" customHeight="1" x14ac:dyDescent="0.25">
      <c r="U763" s="32"/>
    </row>
    <row r="764" spans="21:21" ht="15.75" customHeight="1" x14ac:dyDescent="0.25">
      <c r="U764" s="32"/>
    </row>
    <row r="765" spans="21:21" ht="15.75" customHeight="1" x14ac:dyDescent="0.25">
      <c r="U765" s="32"/>
    </row>
    <row r="766" spans="21:21" ht="15.75" customHeight="1" x14ac:dyDescent="0.25">
      <c r="U766" s="32"/>
    </row>
    <row r="767" spans="21:21" ht="15.75" customHeight="1" x14ac:dyDescent="0.25">
      <c r="U767" s="32"/>
    </row>
    <row r="768" spans="21:21" ht="15.75" customHeight="1" x14ac:dyDescent="0.25">
      <c r="U768" s="32"/>
    </row>
    <row r="769" spans="21:21" ht="15.75" customHeight="1" x14ac:dyDescent="0.25">
      <c r="U769" s="32"/>
    </row>
    <row r="770" spans="21:21" ht="15.75" customHeight="1" x14ac:dyDescent="0.25">
      <c r="U770" s="32"/>
    </row>
    <row r="771" spans="21:21" ht="15.75" customHeight="1" x14ac:dyDescent="0.25">
      <c r="U771" s="32"/>
    </row>
    <row r="772" spans="21:21" ht="15.75" customHeight="1" x14ac:dyDescent="0.25">
      <c r="U772" s="32"/>
    </row>
    <row r="773" spans="21:21" ht="15.75" customHeight="1" x14ac:dyDescent="0.25">
      <c r="U773" s="32"/>
    </row>
    <row r="774" spans="21:21" ht="15.75" customHeight="1" x14ac:dyDescent="0.25">
      <c r="U774" s="32"/>
    </row>
    <row r="775" spans="21:21" ht="15.75" customHeight="1" x14ac:dyDescent="0.25">
      <c r="U775" s="32"/>
    </row>
    <row r="776" spans="21:21" ht="15.75" customHeight="1" x14ac:dyDescent="0.25">
      <c r="U776" s="32"/>
    </row>
    <row r="777" spans="21:21" ht="15.75" customHeight="1" x14ac:dyDescent="0.25">
      <c r="U777" s="32"/>
    </row>
    <row r="778" spans="21:21" ht="15.75" customHeight="1" x14ac:dyDescent="0.25">
      <c r="U778" s="32"/>
    </row>
    <row r="779" spans="21:21" ht="15.75" customHeight="1" x14ac:dyDescent="0.25">
      <c r="U779" s="32"/>
    </row>
    <row r="780" spans="21:21" ht="15.75" customHeight="1" x14ac:dyDescent="0.25">
      <c r="U780" s="32"/>
    </row>
    <row r="781" spans="21:21" ht="15.75" customHeight="1" x14ac:dyDescent="0.25">
      <c r="U781" s="32"/>
    </row>
    <row r="782" spans="21:21" ht="15.75" customHeight="1" x14ac:dyDescent="0.25">
      <c r="U782" s="32"/>
    </row>
    <row r="783" spans="21:21" ht="15.75" customHeight="1" x14ac:dyDescent="0.25">
      <c r="U783" s="32"/>
    </row>
    <row r="784" spans="21:21" ht="15.75" customHeight="1" x14ac:dyDescent="0.25">
      <c r="U784" s="32"/>
    </row>
    <row r="785" spans="21:21" ht="15.75" customHeight="1" x14ac:dyDescent="0.25">
      <c r="U785" s="32"/>
    </row>
    <row r="786" spans="21:21" ht="15.75" customHeight="1" x14ac:dyDescent="0.25">
      <c r="U786" s="32"/>
    </row>
    <row r="787" spans="21:21" ht="15.75" customHeight="1" x14ac:dyDescent="0.25">
      <c r="U787" s="32"/>
    </row>
    <row r="788" spans="21:21" ht="15.75" customHeight="1" x14ac:dyDescent="0.25">
      <c r="U788" s="32"/>
    </row>
    <row r="789" spans="21:21" ht="15.75" customHeight="1" x14ac:dyDescent="0.25">
      <c r="U789" s="32"/>
    </row>
    <row r="790" spans="21:21" ht="15.75" customHeight="1" x14ac:dyDescent="0.25">
      <c r="U790" s="32"/>
    </row>
    <row r="791" spans="21:21" ht="15.75" customHeight="1" x14ac:dyDescent="0.25">
      <c r="U791" s="32"/>
    </row>
    <row r="792" spans="21:21" ht="15.75" customHeight="1" x14ac:dyDescent="0.25">
      <c r="U792" s="32"/>
    </row>
    <row r="793" spans="21:21" ht="15.75" customHeight="1" x14ac:dyDescent="0.25">
      <c r="U793" s="32"/>
    </row>
    <row r="794" spans="21:21" ht="15.75" customHeight="1" x14ac:dyDescent="0.25">
      <c r="U794" s="32"/>
    </row>
    <row r="795" spans="21:21" ht="15.75" customHeight="1" x14ac:dyDescent="0.25">
      <c r="U795" s="32"/>
    </row>
    <row r="796" spans="21:21" ht="15.75" customHeight="1" x14ac:dyDescent="0.25">
      <c r="U796" s="32"/>
    </row>
    <row r="797" spans="21:21" ht="15.75" customHeight="1" x14ac:dyDescent="0.25">
      <c r="U797" s="32"/>
    </row>
    <row r="798" spans="21:21" ht="15.75" customHeight="1" x14ac:dyDescent="0.25">
      <c r="U798" s="32"/>
    </row>
    <row r="799" spans="21:21" ht="15.75" customHeight="1" x14ac:dyDescent="0.25">
      <c r="U799" s="32"/>
    </row>
    <row r="800" spans="21:21" ht="15.75" customHeight="1" x14ac:dyDescent="0.25">
      <c r="U800" s="32"/>
    </row>
    <row r="801" spans="21:21" ht="15.75" customHeight="1" x14ac:dyDescent="0.25">
      <c r="U801" s="32"/>
    </row>
    <row r="802" spans="21:21" ht="15.75" customHeight="1" x14ac:dyDescent="0.25">
      <c r="U802" s="32"/>
    </row>
    <row r="803" spans="21:21" ht="15.75" customHeight="1" x14ac:dyDescent="0.25">
      <c r="U803" s="32"/>
    </row>
    <row r="804" spans="21:21" ht="15.75" customHeight="1" x14ac:dyDescent="0.25">
      <c r="U804" s="32"/>
    </row>
    <row r="805" spans="21:21" ht="15.75" customHeight="1" x14ac:dyDescent="0.25">
      <c r="U805" s="32"/>
    </row>
    <row r="806" spans="21:21" ht="15.75" customHeight="1" x14ac:dyDescent="0.25">
      <c r="U806" s="32"/>
    </row>
    <row r="807" spans="21:21" ht="15.75" customHeight="1" x14ac:dyDescent="0.25">
      <c r="U807" s="32"/>
    </row>
    <row r="808" spans="21:21" ht="15.75" customHeight="1" x14ac:dyDescent="0.25">
      <c r="U808" s="32"/>
    </row>
    <row r="809" spans="21:21" ht="15.75" customHeight="1" x14ac:dyDescent="0.25">
      <c r="U809" s="32"/>
    </row>
    <row r="810" spans="21:21" ht="15.75" customHeight="1" x14ac:dyDescent="0.25">
      <c r="U810" s="32"/>
    </row>
    <row r="811" spans="21:21" ht="15.75" customHeight="1" x14ac:dyDescent="0.25">
      <c r="U811" s="32"/>
    </row>
    <row r="812" spans="21:21" ht="15.75" customHeight="1" x14ac:dyDescent="0.25">
      <c r="U812" s="32"/>
    </row>
    <row r="813" spans="21:21" ht="15.75" customHeight="1" x14ac:dyDescent="0.25">
      <c r="U813" s="32"/>
    </row>
    <row r="814" spans="21:21" ht="15.75" customHeight="1" x14ac:dyDescent="0.25">
      <c r="U814" s="32"/>
    </row>
    <row r="815" spans="21:21" ht="15.75" customHeight="1" x14ac:dyDescent="0.25">
      <c r="U815" s="32"/>
    </row>
    <row r="816" spans="21:21" ht="15.75" customHeight="1" x14ac:dyDescent="0.25">
      <c r="U816" s="32"/>
    </row>
    <row r="817" spans="21:21" ht="15.75" customHeight="1" x14ac:dyDescent="0.25">
      <c r="U817" s="32"/>
    </row>
    <row r="818" spans="21:21" ht="15.75" customHeight="1" x14ac:dyDescent="0.25">
      <c r="U818" s="32"/>
    </row>
    <row r="819" spans="21:21" ht="15.75" customHeight="1" x14ac:dyDescent="0.25">
      <c r="U819" s="32"/>
    </row>
    <row r="820" spans="21:21" ht="15.75" customHeight="1" x14ac:dyDescent="0.25">
      <c r="U820" s="32"/>
    </row>
    <row r="821" spans="21:21" ht="15.75" customHeight="1" x14ac:dyDescent="0.25">
      <c r="U821" s="32"/>
    </row>
    <row r="822" spans="21:21" ht="15.75" customHeight="1" x14ac:dyDescent="0.25">
      <c r="U822" s="32"/>
    </row>
    <row r="823" spans="21:21" ht="15.75" customHeight="1" x14ac:dyDescent="0.25">
      <c r="U823" s="32"/>
    </row>
    <row r="824" spans="21:21" ht="15.75" customHeight="1" x14ac:dyDescent="0.25">
      <c r="U824" s="32"/>
    </row>
    <row r="825" spans="21:21" ht="15.75" customHeight="1" x14ac:dyDescent="0.25">
      <c r="U825" s="32"/>
    </row>
    <row r="826" spans="21:21" ht="15.75" customHeight="1" x14ac:dyDescent="0.25">
      <c r="U826" s="32"/>
    </row>
    <row r="827" spans="21:21" ht="15.75" customHeight="1" x14ac:dyDescent="0.25">
      <c r="U827" s="32"/>
    </row>
    <row r="828" spans="21:21" ht="15.75" customHeight="1" x14ac:dyDescent="0.25">
      <c r="U828" s="32"/>
    </row>
    <row r="829" spans="21:21" ht="15.75" customHeight="1" x14ac:dyDescent="0.25">
      <c r="U829" s="32"/>
    </row>
    <row r="830" spans="21:21" ht="15.75" customHeight="1" x14ac:dyDescent="0.25">
      <c r="U830" s="32"/>
    </row>
    <row r="831" spans="21:21" ht="15.75" customHeight="1" x14ac:dyDescent="0.25">
      <c r="U831" s="32"/>
    </row>
    <row r="832" spans="21:21" ht="15.75" customHeight="1" x14ac:dyDescent="0.25">
      <c r="U832" s="32"/>
    </row>
    <row r="833" spans="21:21" ht="15.75" customHeight="1" x14ac:dyDescent="0.25">
      <c r="U833" s="32"/>
    </row>
    <row r="834" spans="21:21" ht="15.75" customHeight="1" x14ac:dyDescent="0.25">
      <c r="U834" s="32"/>
    </row>
    <row r="835" spans="21:21" ht="15.75" customHeight="1" x14ac:dyDescent="0.25">
      <c r="U835" s="32"/>
    </row>
    <row r="836" spans="21:21" ht="15.75" customHeight="1" x14ac:dyDescent="0.25">
      <c r="U836" s="32"/>
    </row>
    <row r="837" spans="21:21" ht="15.75" customHeight="1" x14ac:dyDescent="0.25">
      <c r="U837" s="32"/>
    </row>
    <row r="838" spans="21:21" ht="15.75" customHeight="1" x14ac:dyDescent="0.25">
      <c r="U838" s="32"/>
    </row>
    <row r="839" spans="21:21" ht="15.75" customHeight="1" x14ac:dyDescent="0.25">
      <c r="U839" s="32"/>
    </row>
    <row r="840" spans="21:21" ht="15.75" customHeight="1" x14ac:dyDescent="0.25">
      <c r="U840" s="32"/>
    </row>
    <row r="841" spans="21:21" ht="15.75" customHeight="1" x14ac:dyDescent="0.25">
      <c r="U841" s="32"/>
    </row>
    <row r="842" spans="21:21" ht="15.75" customHeight="1" x14ac:dyDescent="0.25">
      <c r="U842" s="32"/>
    </row>
    <row r="843" spans="21:21" ht="15.75" customHeight="1" x14ac:dyDescent="0.25">
      <c r="U843" s="32"/>
    </row>
    <row r="844" spans="21:21" ht="15.75" customHeight="1" x14ac:dyDescent="0.25">
      <c r="U844" s="32"/>
    </row>
    <row r="845" spans="21:21" ht="15.75" customHeight="1" x14ac:dyDescent="0.25">
      <c r="U845" s="32"/>
    </row>
    <row r="846" spans="21:21" ht="15.75" customHeight="1" x14ac:dyDescent="0.25">
      <c r="U846" s="32"/>
    </row>
    <row r="847" spans="21:21" ht="15.75" customHeight="1" x14ac:dyDescent="0.25">
      <c r="U847" s="32"/>
    </row>
    <row r="848" spans="21:21" ht="15.75" customHeight="1" x14ac:dyDescent="0.25">
      <c r="U848" s="32"/>
    </row>
    <row r="849" spans="21:21" ht="15.75" customHeight="1" x14ac:dyDescent="0.25">
      <c r="U849" s="32"/>
    </row>
    <row r="850" spans="21:21" ht="15.75" customHeight="1" x14ac:dyDescent="0.25">
      <c r="U850" s="32"/>
    </row>
    <row r="851" spans="21:21" ht="15.75" customHeight="1" x14ac:dyDescent="0.25">
      <c r="U851" s="32"/>
    </row>
    <row r="852" spans="21:21" ht="15.75" customHeight="1" x14ac:dyDescent="0.25">
      <c r="U852" s="32"/>
    </row>
    <row r="853" spans="21:21" ht="15.75" customHeight="1" x14ac:dyDescent="0.25">
      <c r="U853" s="32"/>
    </row>
    <row r="854" spans="21:21" ht="15.75" customHeight="1" x14ac:dyDescent="0.25">
      <c r="U854" s="32"/>
    </row>
    <row r="855" spans="21:21" ht="15.75" customHeight="1" x14ac:dyDescent="0.25">
      <c r="U855" s="32"/>
    </row>
    <row r="856" spans="21:21" ht="15.75" customHeight="1" x14ac:dyDescent="0.25">
      <c r="U856" s="32"/>
    </row>
    <row r="857" spans="21:21" ht="15.75" customHeight="1" x14ac:dyDescent="0.25">
      <c r="U857" s="32"/>
    </row>
    <row r="858" spans="21:21" ht="15.75" customHeight="1" x14ac:dyDescent="0.25">
      <c r="U858" s="32"/>
    </row>
    <row r="859" spans="21:21" ht="15.75" customHeight="1" x14ac:dyDescent="0.25">
      <c r="U859" s="32"/>
    </row>
    <row r="860" spans="21:21" ht="15.75" customHeight="1" x14ac:dyDescent="0.25">
      <c r="U860" s="32"/>
    </row>
    <row r="861" spans="21:21" ht="15.75" customHeight="1" x14ac:dyDescent="0.25">
      <c r="U861" s="32"/>
    </row>
    <row r="862" spans="21:21" ht="15.75" customHeight="1" x14ac:dyDescent="0.25">
      <c r="U862" s="32"/>
    </row>
    <row r="863" spans="21:21" ht="15.75" customHeight="1" x14ac:dyDescent="0.25">
      <c r="U863" s="32"/>
    </row>
    <row r="864" spans="21:21" ht="15.75" customHeight="1" x14ac:dyDescent="0.25">
      <c r="U864" s="32"/>
    </row>
    <row r="865" spans="21:21" ht="15.75" customHeight="1" x14ac:dyDescent="0.25">
      <c r="U865" s="32"/>
    </row>
    <row r="866" spans="21:21" ht="15.75" customHeight="1" x14ac:dyDescent="0.25">
      <c r="U866" s="32"/>
    </row>
    <row r="867" spans="21:21" ht="15.75" customHeight="1" x14ac:dyDescent="0.25">
      <c r="U867" s="32"/>
    </row>
    <row r="868" spans="21:21" ht="15.75" customHeight="1" x14ac:dyDescent="0.25">
      <c r="U868" s="32"/>
    </row>
    <row r="869" spans="21:21" ht="15.75" customHeight="1" x14ac:dyDescent="0.25">
      <c r="U869" s="32"/>
    </row>
    <row r="870" spans="21:21" ht="15.75" customHeight="1" x14ac:dyDescent="0.25">
      <c r="U870" s="32"/>
    </row>
    <row r="871" spans="21:21" ht="15.75" customHeight="1" x14ac:dyDescent="0.25">
      <c r="U871" s="32"/>
    </row>
    <row r="872" spans="21:21" ht="15.75" customHeight="1" x14ac:dyDescent="0.25">
      <c r="U872" s="32"/>
    </row>
    <row r="873" spans="21:21" ht="15.75" customHeight="1" x14ac:dyDescent="0.25">
      <c r="U873" s="32"/>
    </row>
    <row r="874" spans="21:21" ht="15.75" customHeight="1" x14ac:dyDescent="0.25">
      <c r="U874" s="32"/>
    </row>
    <row r="875" spans="21:21" ht="15.75" customHeight="1" x14ac:dyDescent="0.25">
      <c r="U875" s="32"/>
    </row>
    <row r="876" spans="21:21" ht="15.75" customHeight="1" x14ac:dyDescent="0.25">
      <c r="U876" s="32"/>
    </row>
    <row r="877" spans="21:21" ht="15.75" customHeight="1" x14ac:dyDescent="0.25">
      <c r="U877" s="32"/>
    </row>
    <row r="878" spans="21:21" ht="15.75" customHeight="1" x14ac:dyDescent="0.25">
      <c r="U878" s="32"/>
    </row>
    <row r="879" spans="21:21" ht="15.75" customHeight="1" x14ac:dyDescent="0.25">
      <c r="U879" s="32"/>
    </row>
    <row r="880" spans="21:21" ht="15.75" customHeight="1" x14ac:dyDescent="0.25">
      <c r="U880" s="32"/>
    </row>
    <row r="881" spans="21:21" ht="15.75" customHeight="1" x14ac:dyDescent="0.25">
      <c r="U881" s="32"/>
    </row>
    <row r="882" spans="21:21" ht="15.75" customHeight="1" x14ac:dyDescent="0.25">
      <c r="U882" s="32"/>
    </row>
    <row r="883" spans="21:21" ht="15.75" customHeight="1" x14ac:dyDescent="0.25">
      <c r="U883" s="32"/>
    </row>
    <row r="884" spans="21:21" ht="15.75" customHeight="1" x14ac:dyDescent="0.25">
      <c r="U884" s="32"/>
    </row>
    <row r="885" spans="21:21" ht="15.75" customHeight="1" x14ac:dyDescent="0.25">
      <c r="U885" s="32"/>
    </row>
    <row r="886" spans="21:21" ht="15.75" customHeight="1" x14ac:dyDescent="0.25">
      <c r="U886" s="32"/>
    </row>
    <row r="887" spans="21:21" ht="15.75" customHeight="1" x14ac:dyDescent="0.25">
      <c r="U887" s="32"/>
    </row>
    <row r="888" spans="21:21" ht="15.75" customHeight="1" x14ac:dyDescent="0.25">
      <c r="U888" s="32"/>
    </row>
    <row r="889" spans="21:21" ht="15.75" customHeight="1" x14ac:dyDescent="0.25">
      <c r="U889" s="32"/>
    </row>
    <row r="890" spans="21:21" ht="15.75" customHeight="1" x14ac:dyDescent="0.25">
      <c r="U890" s="32"/>
    </row>
    <row r="891" spans="21:21" ht="15.75" customHeight="1" x14ac:dyDescent="0.25">
      <c r="U891" s="32"/>
    </row>
    <row r="892" spans="21:21" ht="15.75" customHeight="1" x14ac:dyDescent="0.25">
      <c r="U892" s="32"/>
    </row>
    <row r="893" spans="21:21" ht="15.75" customHeight="1" x14ac:dyDescent="0.25">
      <c r="U893" s="32"/>
    </row>
    <row r="894" spans="21:21" ht="15.75" customHeight="1" x14ac:dyDescent="0.25">
      <c r="U894" s="32"/>
    </row>
    <row r="895" spans="21:21" ht="15.75" customHeight="1" x14ac:dyDescent="0.25">
      <c r="U895" s="32"/>
    </row>
    <row r="896" spans="21:21" ht="15.75" customHeight="1" x14ac:dyDescent="0.25">
      <c r="U896" s="32"/>
    </row>
    <row r="897" spans="21:21" ht="15.75" customHeight="1" x14ac:dyDescent="0.25">
      <c r="U897" s="32"/>
    </row>
    <row r="898" spans="21:21" ht="15.75" customHeight="1" x14ac:dyDescent="0.25">
      <c r="U898" s="32"/>
    </row>
    <row r="899" spans="21:21" ht="15.75" customHeight="1" x14ac:dyDescent="0.25">
      <c r="U899" s="32"/>
    </row>
    <row r="900" spans="21:21" ht="15.75" customHeight="1" x14ac:dyDescent="0.25">
      <c r="U900" s="32"/>
    </row>
    <row r="901" spans="21:21" ht="15.75" customHeight="1" x14ac:dyDescent="0.25">
      <c r="U901" s="32"/>
    </row>
    <row r="902" spans="21:21" ht="15.75" customHeight="1" x14ac:dyDescent="0.25">
      <c r="U902" s="32"/>
    </row>
    <row r="903" spans="21:21" ht="15.75" customHeight="1" x14ac:dyDescent="0.25">
      <c r="U903" s="32"/>
    </row>
    <row r="904" spans="21:21" ht="15.75" customHeight="1" x14ac:dyDescent="0.25">
      <c r="U904" s="32"/>
    </row>
    <row r="905" spans="21:21" ht="15.75" customHeight="1" x14ac:dyDescent="0.25">
      <c r="U905" s="32"/>
    </row>
    <row r="906" spans="21:21" ht="15.75" customHeight="1" x14ac:dyDescent="0.25">
      <c r="U906" s="32"/>
    </row>
    <row r="907" spans="21:21" ht="15.75" customHeight="1" x14ac:dyDescent="0.25">
      <c r="U907" s="32"/>
    </row>
    <row r="908" spans="21:21" ht="15.75" customHeight="1" x14ac:dyDescent="0.25">
      <c r="U908" s="32"/>
    </row>
    <row r="909" spans="21:21" x14ac:dyDescent="0.25">
      <c r="U909" s="26"/>
    </row>
    <row r="910" spans="21:21" x14ac:dyDescent="0.25">
      <c r="U910" s="26"/>
    </row>
    <row r="911" spans="21:21" x14ac:dyDescent="0.25">
      <c r="U911" s="26"/>
    </row>
    <row r="912" spans="21:21" x14ac:dyDescent="0.25">
      <c r="U912" s="26"/>
    </row>
    <row r="913" spans="21:21" x14ac:dyDescent="0.25">
      <c r="U913" s="26"/>
    </row>
    <row r="914" spans="21:21" x14ac:dyDescent="0.25">
      <c r="U914" s="26"/>
    </row>
    <row r="915" spans="21:21" x14ac:dyDescent="0.25">
      <c r="U915" s="26"/>
    </row>
    <row r="916" spans="21:21" x14ac:dyDescent="0.25">
      <c r="U916" s="26"/>
    </row>
    <row r="917" spans="21:21" x14ac:dyDescent="0.25">
      <c r="U917" s="26"/>
    </row>
    <row r="918" spans="21:21" x14ac:dyDescent="0.25">
      <c r="U918" s="26"/>
    </row>
    <row r="919" spans="21:21" x14ac:dyDescent="0.25">
      <c r="U919" s="26"/>
    </row>
    <row r="920" spans="21:21" x14ac:dyDescent="0.25">
      <c r="U920" s="26"/>
    </row>
    <row r="921" spans="21:21" x14ac:dyDescent="0.25">
      <c r="U921" s="26"/>
    </row>
    <row r="922" spans="21:21" x14ac:dyDescent="0.25">
      <c r="U922" s="26"/>
    </row>
  </sheetData>
  <autoFilter ref="A14:V14" xr:uid="{00000000-0001-0000-0500-000000000000}">
    <sortState xmlns:xlrd2="http://schemas.microsoft.com/office/spreadsheetml/2017/richdata2" ref="A15:V31">
      <sortCondition ref="A14"/>
    </sortState>
  </autoFilter>
  <mergeCells count="6">
    <mergeCell ref="A36:S36"/>
    <mergeCell ref="A26:S26"/>
    <mergeCell ref="A2:S2"/>
    <mergeCell ref="A7:S7"/>
    <mergeCell ref="A13:S13"/>
    <mergeCell ref="A19:S19"/>
  </mergeCells>
  <pageMargins left="0.7" right="0.7" top="0.75" bottom="0.7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E17" sqref="E17"/>
    </sheetView>
  </sheetViews>
  <sheetFormatPr baseColWidth="10" defaultColWidth="14.42578125" defaultRowHeight="15" customHeight="1" x14ac:dyDescent="0.25"/>
  <cols>
    <col min="1" max="1" width="24" customWidth="1"/>
    <col min="2" max="2" width="15.28515625" customWidth="1"/>
    <col min="3" max="3" width="11.42578125" customWidth="1"/>
    <col min="4" max="4" width="17.140625" customWidth="1"/>
    <col min="5" max="5" width="16.7109375" customWidth="1"/>
    <col min="6" max="26" width="11.42578125" customWidth="1"/>
  </cols>
  <sheetData>
    <row r="1" spans="1:5" x14ac:dyDescent="0.25">
      <c r="A1" s="48" t="s">
        <v>643</v>
      </c>
      <c r="B1" s="49">
        <v>23340001</v>
      </c>
      <c r="D1" s="50"/>
      <c r="E1" s="50"/>
    </row>
    <row r="2" spans="1:5" x14ac:dyDescent="0.25">
      <c r="A2" s="51" t="s">
        <v>644</v>
      </c>
      <c r="B2" s="52">
        <f>'XIME NOV 23'!S52</f>
        <v>76444493.400000274</v>
      </c>
      <c r="D2" s="50"/>
      <c r="E2" s="50"/>
    </row>
    <row r="3" spans="1:5" x14ac:dyDescent="0.25">
      <c r="A3" s="53" t="s">
        <v>645</v>
      </c>
      <c r="B3" s="54">
        <f>'XIME OCT 23'!S55</f>
        <v>1160497</v>
      </c>
      <c r="D3" s="50"/>
      <c r="E3" s="50"/>
    </row>
    <row r="4" spans="1:5" x14ac:dyDescent="0.25">
      <c r="A4" s="55" t="s">
        <v>646</v>
      </c>
      <c r="B4" s="56">
        <f>B2-B1</f>
        <v>53104492.400000274</v>
      </c>
      <c r="D4" s="50"/>
      <c r="E4" s="50"/>
    </row>
    <row r="5" spans="1:5" x14ac:dyDescent="0.25">
      <c r="D5" s="57" t="s">
        <v>644</v>
      </c>
      <c r="E5" s="58" t="s">
        <v>645</v>
      </c>
    </row>
    <row r="6" spans="1:5" x14ac:dyDescent="0.25">
      <c r="D6" s="59">
        <f>+B2</f>
        <v>76444493.400000274</v>
      </c>
      <c r="E6" s="60">
        <f>+B3</f>
        <v>1160497</v>
      </c>
    </row>
    <row r="7" spans="1:5" x14ac:dyDescent="0.25">
      <c r="D7" s="61">
        <f>+B4</f>
        <v>53104492.400000274</v>
      </c>
      <c r="E7" s="62">
        <f>+D7/D6*E6</f>
        <v>806174.53757268144</v>
      </c>
    </row>
    <row r="8" spans="1:5" ht="30" x14ac:dyDescent="0.25">
      <c r="D8" s="63" t="s">
        <v>646</v>
      </c>
      <c r="E8" s="64" t="s">
        <v>647</v>
      </c>
    </row>
    <row r="9" spans="1:5" x14ac:dyDescent="0.25">
      <c r="D9" s="50"/>
      <c r="E9" s="50"/>
    </row>
    <row r="10" spans="1:5" x14ac:dyDescent="0.25">
      <c r="D10" s="50"/>
      <c r="E10" s="50"/>
    </row>
    <row r="11" spans="1:5" x14ac:dyDescent="0.25">
      <c r="D11" s="50"/>
      <c r="E11" s="50"/>
    </row>
    <row r="12" spans="1:5" ht="30" x14ac:dyDescent="0.25">
      <c r="A12" s="65" t="s">
        <v>647</v>
      </c>
      <c r="B12" s="66">
        <f>+E7</f>
        <v>806174.53757268144</v>
      </c>
      <c r="D12" s="50"/>
      <c r="E12" s="50"/>
    </row>
    <row r="13" spans="1:5" x14ac:dyDescent="0.25">
      <c r="B13" s="50"/>
      <c r="D13" s="50"/>
      <c r="E13" s="50"/>
    </row>
    <row r="14" spans="1:5" x14ac:dyDescent="0.25">
      <c r="D14" s="50"/>
      <c r="E14" s="50"/>
    </row>
    <row r="15" spans="1:5" x14ac:dyDescent="0.25">
      <c r="D15" s="50"/>
      <c r="E15" s="50"/>
    </row>
    <row r="16" spans="1:5" x14ac:dyDescent="0.25">
      <c r="D16" s="50"/>
      <c r="E16" s="50"/>
    </row>
    <row r="17" spans="4:5" x14ac:dyDescent="0.25">
      <c r="D17" s="50"/>
      <c r="E17" s="50"/>
    </row>
    <row r="18" spans="4:5" x14ac:dyDescent="0.25">
      <c r="D18" s="50"/>
      <c r="E18" s="50"/>
    </row>
    <row r="19" spans="4:5" x14ac:dyDescent="0.25">
      <c r="D19" s="50"/>
      <c r="E19" s="50"/>
    </row>
    <row r="20" spans="4:5" x14ac:dyDescent="0.25">
      <c r="D20" s="50"/>
      <c r="E20" s="50"/>
    </row>
    <row r="21" spans="4:5" ht="15.75" customHeight="1" x14ac:dyDescent="0.25">
      <c r="D21" s="50"/>
      <c r="E21" s="50"/>
    </row>
    <row r="22" spans="4:5" ht="15.75" customHeight="1" x14ac:dyDescent="0.25">
      <c r="D22" s="50"/>
      <c r="E22" s="50"/>
    </row>
    <row r="23" spans="4:5" ht="15.75" customHeight="1" x14ac:dyDescent="0.25">
      <c r="D23" s="50"/>
      <c r="E23" s="50"/>
    </row>
    <row r="24" spans="4:5" ht="15.75" customHeight="1" x14ac:dyDescent="0.25">
      <c r="D24" s="50"/>
      <c r="E24" s="50"/>
    </row>
    <row r="25" spans="4:5" ht="15.75" customHeight="1" x14ac:dyDescent="0.25">
      <c r="D25" s="50"/>
      <c r="E25" s="50"/>
    </row>
    <row r="26" spans="4:5" ht="15.75" customHeight="1" x14ac:dyDescent="0.25">
      <c r="D26" s="50"/>
      <c r="E26" s="50"/>
    </row>
    <row r="27" spans="4:5" ht="15.75" customHeight="1" x14ac:dyDescent="0.25">
      <c r="D27" s="50"/>
      <c r="E27" s="50"/>
    </row>
    <row r="28" spans="4:5" ht="15.75" customHeight="1" x14ac:dyDescent="0.25">
      <c r="D28" s="50"/>
      <c r="E28" s="50"/>
    </row>
    <row r="29" spans="4:5" ht="15.75" customHeight="1" x14ac:dyDescent="0.25">
      <c r="D29" s="50"/>
      <c r="E29" s="50"/>
    </row>
    <row r="30" spans="4:5" ht="15.75" customHeight="1" x14ac:dyDescent="0.25">
      <c r="D30" s="50"/>
      <c r="E30" s="50"/>
    </row>
    <row r="31" spans="4:5" ht="15.75" customHeight="1" x14ac:dyDescent="0.25">
      <c r="D31" s="50"/>
      <c r="E31" s="50"/>
    </row>
    <row r="32" spans="4:5" ht="15.75" customHeight="1" x14ac:dyDescent="0.25">
      <c r="D32" s="50"/>
      <c r="E32" s="50"/>
    </row>
    <row r="33" spans="4:5" ht="15.75" customHeight="1" x14ac:dyDescent="0.25">
      <c r="D33" s="50"/>
      <c r="E33" s="50"/>
    </row>
    <row r="34" spans="4:5" ht="15.75" customHeight="1" x14ac:dyDescent="0.25">
      <c r="D34" s="50"/>
      <c r="E34" s="50"/>
    </row>
    <row r="35" spans="4:5" ht="15.75" customHeight="1" x14ac:dyDescent="0.25">
      <c r="D35" s="50"/>
      <c r="E35" s="50"/>
    </row>
    <row r="36" spans="4:5" ht="15.75" customHeight="1" x14ac:dyDescent="0.25">
      <c r="D36" s="50"/>
      <c r="E36" s="50"/>
    </row>
    <row r="37" spans="4:5" ht="15.75" customHeight="1" x14ac:dyDescent="0.25">
      <c r="D37" s="50"/>
      <c r="E37" s="50"/>
    </row>
    <row r="38" spans="4:5" ht="15.75" customHeight="1" x14ac:dyDescent="0.25">
      <c r="D38" s="50"/>
      <c r="E38" s="50"/>
    </row>
    <row r="39" spans="4:5" ht="15.75" customHeight="1" x14ac:dyDescent="0.25">
      <c r="D39" s="50"/>
      <c r="E39" s="50"/>
    </row>
    <row r="40" spans="4:5" ht="15.75" customHeight="1" x14ac:dyDescent="0.25">
      <c r="D40" s="50"/>
      <c r="E40" s="50"/>
    </row>
    <row r="41" spans="4:5" ht="15.75" customHeight="1" x14ac:dyDescent="0.25">
      <c r="D41" s="50"/>
      <c r="E41" s="50"/>
    </row>
    <row r="42" spans="4:5" ht="15.75" customHeight="1" x14ac:dyDescent="0.25">
      <c r="D42" s="50"/>
      <c r="E42" s="50"/>
    </row>
    <row r="43" spans="4:5" ht="15.75" customHeight="1" x14ac:dyDescent="0.25">
      <c r="D43" s="50"/>
      <c r="E43" s="50"/>
    </row>
    <row r="44" spans="4:5" ht="15.75" customHeight="1" x14ac:dyDescent="0.25">
      <c r="D44" s="50"/>
      <c r="E44" s="50"/>
    </row>
    <row r="45" spans="4:5" ht="15.75" customHeight="1" x14ac:dyDescent="0.25">
      <c r="D45" s="50"/>
      <c r="E45" s="50"/>
    </row>
    <row r="46" spans="4:5" ht="15.75" customHeight="1" x14ac:dyDescent="0.25">
      <c r="D46" s="50"/>
      <c r="E46" s="50"/>
    </row>
    <row r="47" spans="4:5" ht="15.75" customHeight="1" x14ac:dyDescent="0.25">
      <c r="D47" s="50"/>
      <c r="E47" s="50"/>
    </row>
    <row r="48" spans="4:5" ht="15.75" customHeight="1" x14ac:dyDescent="0.25">
      <c r="D48" s="50"/>
      <c r="E48" s="50"/>
    </row>
    <row r="49" spans="4:5" ht="15.75" customHeight="1" x14ac:dyDescent="0.25">
      <c r="D49" s="50"/>
      <c r="E49" s="50"/>
    </row>
    <row r="50" spans="4:5" ht="15.75" customHeight="1" x14ac:dyDescent="0.25">
      <c r="D50" s="50"/>
      <c r="E50" s="50"/>
    </row>
    <row r="51" spans="4:5" ht="15.75" customHeight="1" x14ac:dyDescent="0.25">
      <c r="D51" s="50"/>
      <c r="E51" s="50"/>
    </row>
    <row r="52" spans="4:5" ht="15.75" customHeight="1" x14ac:dyDescent="0.25">
      <c r="D52" s="50"/>
      <c r="E52" s="50"/>
    </row>
    <row r="53" spans="4:5" ht="15.75" customHeight="1" x14ac:dyDescent="0.25">
      <c r="D53" s="50"/>
      <c r="E53" s="50"/>
    </row>
    <row r="54" spans="4:5" ht="15.75" customHeight="1" x14ac:dyDescent="0.25">
      <c r="D54" s="50"/>
      <c r="E54" s="50"/>
    </row>
    <row r="55" spans="4:5" ht="15.75" customHeight="1" x14ac:dyDescent="0.25">
      <c r="D55" s="50"/>
      <c r="E55" s="50"/>
    </row>
    <row r="56" spans="4:5" ht="15.75" customHeight="1" x14ac:dyDescent="0.25">
      <c r="D56" s="50"/>
      <c r="E56" s="50"/>
    </row>
    <row r="57" spans="4:5" ht="15.75" customHeight="1" x14ac:dyDescent="0.25">
      <c r="D57" s="50"/>
      <c r="E57" s="50"/>
    </row>
    <row r="58" spans="4:5" ht="15.75" customHeight="1" x14ac:dyDescent="0.25">
      <c r="D58" s="50"/>
      <c r="E58" s="50"/>
    </row>
    <row r="59" spans="4:5" ht="15.75" customHeight="1" x14ac:dyDescent="0.25">
      <c r="D59" s="50"/>
      <c r="E59" s="50"/>
    </row>
    <row r="60" spans="4:5" ht="15.75" customHeight="1" x14ac:dyDescent="0.25">
      <c r="D60" s="50"/>
      <c r="E60" s="50"/>
    </row>
    <row r="61" spans="4:5" ht="15.75" customHeight="1" x14ac:dyDescent="0.25">
      <c r="D61" s="50"/>
      <c r="E61" s="50"/>
    </row>
    <row r="62" spans="4:5" ht="15.75" customHeight="1" x14ac:dyDescent="0.25">
      <c r="D62" s="50"/>
      <c r="E62" s="50"/>
    </row>
    <row r="63" spans="4:5" ht="15.75" customHeight="1" x14ac:dyDescent="0.25">
      <c r="D63" s="50"/>
      <c r="E63" s="50"/>
    </row>
    <row r="64" spans="4:5" ht="15.75" customHeight="1" x14ac:dyDescent="0.25">
      <c r="D64" s="50"/>
      <c r="E64" s="50"/>
    </row>
    <row r="65" spans="4:5" ht="15.75" customHeight="1" x14ac:dyDescent="0.25">
      <c r="D65" s="50"/>
      <c r="E65" s="50"/>
    </row>
    <row r="66" spans="4:5" ht="15.75" customHeight="1" x14ac:dyDescent="0.25">
      <c r="D66" s="50"/>
      <c r="E66" s="50"/>
    </row>
    <row r="67" spans="4:5" ht="15.75" customHeight="1" x14ac:dyDescent="0.25">
      <c r="D67" s="50"/>
      <c r="E67" s="50"/>
    </row>
    <row r="68" spans="4:5" ht="15.75" customHeight="1" x14ac:dyDescent="0.25">
      <c r="D68" s="50"/>
      <c r="E68" s="50"/>
    </row>
    <row r="69" spans="4:5" ht="15.75" customHeight="1" x14ac:dyDescent="0.25">
      <c r="D69" s="50"/>
      <c r="E69" s="50"/>
    </row>
    <row r="70" spans="4:5" ht="15.75" customHeight="1" x14ac:dyDescent="0.25">
      <c r="D70" s="50"/>
      <c r="E70" s="50"/>
    </row>
    <row r="71" spans="4:5" ht="15.75" customHeight="1" x14ac:dyDescent="0.25">
      <c r="D71" s="50"/>
      <c r="E71" s="50"/>
    </row>
    <row r="72" spans="4:5" ht="15.75" customHeight="1" x14ac:dyDescent="0.25">
      <c r="D72" s="50"/>
      <c r="E72" s="50"/>
    </row>
    <row r="73" spans="4:5" ht="15.75" customHeight="1" x14ac:dyDescent="0.25">
      <c r="D73" s="50"/>
      <c r="E73" s="50"/>
    </row>
    <row r="74" spans="4:5" ht="15.75" customHeight="1" x14ac:dyDescent="0.25">
      <c r="D74" s="50"/>
      <c r="E74" s="50"/>
    </row>
    <row r="75" spans="4:5" ht="15.75" customHeight="1" x14ac:dyDescent="0.25">
      <c r="D75" s="50"/>
      <c r="E75" s="50"/>
    </row>
    <row r="76" spans="4:5" ht="15.75" customHeight="1" x14ac:dyDescent="0.25">
      <c r="D76" s="50"/>
      <c r="E76" s="50"/>
    </row>
    <row r="77" spans="4:5" ht="15.75" customHeight="1" x14ac:dyDescent="0.25">
      <c r="D77" s="50"/>
      <c r="E77" s="50"/>
    </row>
    <row r="78" spans="4:5" ht="15.75" customHeight="1" x14ac:dyDescent="0.25">
      <c r="D78" s="50"/>
      <c r="E78" s="50"/>
    </row>
    <row r="79" spans="4:5" ht="15.75" customHeight="1" x14ac:dyDescent="0.25">
      <c r="D79" s="50"/>
      <c r="E79" s="50"/>
    </row>
    <row r="80" spans="4:5" ht="15.75" customHeight="1" x14ac:dyDescent="0.25">
      <c r="D80" s="50"/>
      <c r="E80" s="50"/>
    </row>
    <row r="81" spans="4:5" ht="15.75" customHeight="1" x14ac:dyDescent="0.25">
      <c r="D81" s="50"/>
      <c r="E81" s="50"/>
    </row>
    <row r="82" spans="4:5" ht="15.75" customHeight="1" x14ac:dyDescent="0.25">
      <c r="D82" s="50"/>
      <c r="E82" s="50"/>
    </row>
    <row r="83" spans="4:5" ht="15.75" customHeight="1" x14ac:dyDescent="0.25">
      <c r="D83" s="50"/>
      <c r="E83" s="50"/>
    </row>
    <row r="84" spans="4:5" ht="15.75" customHeight="1" x14ac:dyDescent="0.25">
      <c r="D84" s="50"/>
      <c r="E84" s="50"/>
    </row>
    <row r="85" spans="4:5" ht="15.75" customHeight="1" x14ac:dyDescent="0.25">
      <c r="D85" s="50"/>
      <c r="E85" s="50"/>
    </row>
    <row r="86" spans="4:5" ht="15.75" customHeight="1" x14ac:dyDescent="0.25">
      <c r="D86" s="50"/>
      <c r="E86" s="50"/>
    </row>
    <row r="87" spans="4:5" ht="15.75" customHeight="1" x14ac:dyDescent="0.25">
      <c r="D87" s="50"/>
      <c r="E87" s="50"/>
    </row>
    <row r="88" spans="4:5" ht="15.75" customHeight="1" x14ac:dyDescent="0.25">
      <c r="D88" s="50"/>
      <c r="E88" s="50"/>
    </row>
    <row r="89" spans="4:5" ht="15.75" customHeight="1" x14ac:dyDescent="0.25">
      <c r="D89" s="50"/>
      <c r="E89" s="50"/>
    </row>
    <row r="90" spans="4:5" ht="15.75" customHeight="1" x14ac:dyDescent="0.25">
      <c r="D90" s="50"/>
      <c r="E90" s="50"/>
    </row>
    <row r="91" spans="4:5" ht="15.75" customHeight="1" x14ac:dyDescent="0.25">
      <c r="D91" s="50"/>
      <c r="E91" s="50"/>
    </row>
    <row r="92" spans="4:5" ht="15.75" customHeight="1" x14ac:dyDescent="0.25">
      <c r="D92" s="50"/>
      <c r="E92" s="50"/>
    </row>
    <row r="93" spans="4:5" ht="15.75" customHeight="1" x14ac:dyDescent="0.25">
      <c r="D93" s="50"/>
      <c r="E93" s="50"/>
    </row>
    <row r="94" spans="4:5" ht="15.75" customHeight="1" x14ac:dyDescent="0.25">
      <c r="D94" s="50"/>
      <c r="E94" s="50"/>
    </row>
    <row r="95" spans="4:5" ht="15.75" customHeight="1" x14ac:dyDescent="0.25">
      <c r="D95" s="50"/>
      <c r="E95" s="50"/>
    </row>
    <row r="96" spans="4:5" ht="15.75" customHeight="1" x14ac:dyDescent="0.25">
      <c r="D96" s="50"/>
      <c r="E96" s="50"/>
    </row>
    <row r="97" spans="4:5" ht="15.75" customHeight="1" x14ac:dyDescent="0.25">
      <c r="D97" s="50"/>
      <c r="E97" s="50"/>
    </row>
    <row r="98" spans="4:5" ht="15.75" customHeight="1" x14ac:dyDescent="0.25">
      <c r="D98" s="50"/>
      <c r="E98" s="50"/>
    </row>
    <row r="99" spans="4:5" ht="15.75" customHeight="1" x14ac:dyDescent="0.25">
      <c r="D99" s="50"/>
      <c r="E99" s="50"/>
    </row>
    <row r="100" spans="4:5" ht="15.75" customHeight="1" x14ac:dyDescent="0.25">
      <c r="D100" s="50"/>
      <c r="E100" s="50"/>
    </row>
    <row r="101" spans="4:5" ht="15.75" customHeight="1" x14ac:dyDescent="0.25">
      <c r="D101" s="50"/>
      <c r="E101" s="50"/>
    </row>
    <row r="102" spans="4:5" ht="15.75" customHeight="1" x14ac:dyDescent="0.25">
      <c r="D102" s="50"/>
      <c r="E102" s="50"/>
    </row>
    <row r="103" spans="4:5" ht="15.75" customHeight="1" x14ac:dyDescent="0.25">
      <c r="D103" s="50"/>
      <c r="E103" s="50"/>
    </row>
    <row r="104" spans="4:5" ht="15.75" customHeight="1" x14ac:dyDescent="0.25">
      <c r="D104" s="50"/>
      <c r="E104" s="50"/>
    </row>
    <row r="105" spans="4:5" ht="15.75" customHeight="1" x14ac:dyDescent="0.25">
      <c r="D105" s="50"/>
      <c r="E105" s="50"/>
    </row>
    <row r="106" spans="4:5" ht="15.75" customHeight="1" x14ac:dyDescent="0.25">
      <c r="D106" s="50"/>
      <c r="E106" s="50"/>
    </row>
    <row r="107" spans="4:5" ht="15.75" customHeight="1" x14ac:dyDescent="0.25">
      <c r="D107" s="50"/>
      <c r="E107" s="50"/>
    </row>
    <row r="108" spans="4:5" ht="15.75" customHeight="1" x14ac:dyDescent="0.25">
      <c r="D108" s="50"/>
      <c r="E108" s="50"/>
    </row>
    <row r="109" spans="4:5" ht="15.75" customHeight="1" x14ac:dyDescent="0.25">
      <c r="D109" s="50"/>
      <c r="E109" s="50"/>
    </row>
    <row r="110" spans="4:5" ht="15.75" customHeight="1" x14ac:dyDescent="0.25">
      <c r="D110" s="50"/>
      <c r="E110" s="50"/>
    </row>
    <row r="111" spans="4:5" ht="15.75" customHeight="1" x14ac:dyDescent="0.25">
      <c r="D111" s="50"/>
      <c r="E111" s="50"/>
    </row>
    <row r="112" spans="4:5" ht="15.75" customHeight="1" x14ac:dyDescent="0.25">
      <c r="D112" s="50"/>
      <c r="E112" s="50"/>
    </row>
    <row r="113" spans="4:5" ht="15.75" customHeight="1" x14ac:dyDescent="0.25">
      <c r="D113" s="50"/>
      <c r="E113" s="50"/>
    </row>
    <row r="114" spans="4:5" ht="15.75" customHeight="1" x14ac:dyDescent="0.25">
      <c r="D114" s="50"/>
      <c r="E114" s="50"/>
    </row>
    <row r="115" spans="4:5" ht="15.75" customHeight="1" x14ac:dyDescent="0.25">
      <c r="D115" s="50"/>
      <c r="E115" s="50"/>
    </row>
    <row r="116" spans="4:5" ht="15.75" customHeight="1" x14ac:dyDescent="0.25">
      <c r="D116" s="50"/>
      <c r="E116" s="50"/>
    </row>
    <row r="117" spans="4:5" ht="15.75" customHeight="1" x14ac:dyDescent="0.25">
      <c r="D117" s="50"/>
      <c r="E117" s="50"/>
    </row>
    <row r="118" spans="4:5" ht="15.75" customHeight="1" x14ac:dyDescent="0.25">
      <c r="D118" s="50"/>
      <c r="E118" s="50"/>
    </row>
    <row r="119" spans="4:5" ht="15.75" customHeight="1" x14ac:dyDescent="0.25">
      <c r="D119" s="50"/>
      <c r="E119" s="50"/>
    </row>
    <row r="120" spans="4:5" ht="15.75" customHeight="1" x14ac:dyDescent="0.25">
      <c r="D120" s="50"/>
      <c r="E120" s="50"/>
    </row>
    <row r="121" spans="4:5" ht="15.75" customHeight="1" x14ac:dyDescent="0.25">
      <c r="D121" s="50"/>
      <c r="E121" s="50"/>
    </row>
    <row r="122" spans="4:5" ht="15.75" customHeight="1" x14ac:dyDescent="0.25">
      <c r="D122" s="50"/>
      <c r="E122" s="50"/>
    </row>
    <row r="123" spans="4:5" ht="15.75" customHeight="1" x14ac:dyDescent="0.25">
      <c r="D123" s="50"/>
      <c r="E123" s="50"/>
    </row>
    <row r="124" spans="4:5" ht="15.75" customHeight="1" x14ac:dyDescent="0.25">
      <c r="D124" s="50"/>
      <c r="E124" s="50"/>
    </row>
    <row r="125" spans="4:5" ht="15.75" customHeight="1" x14ac:dyDescent="0.25">
      <c r="D125" s="50"/>
      <c r="E125" s="50"/>
    </row>
    <row r="126" spans="4:5" ht="15.75" customHeight="1" x14ac:dyDescent="0.25">
      <c r="D126" s="50"/>
      <c r="E126" s="50"/>
    </row>
    <row r="127" spans="4:5" ht="15.75" customHeight="1" x14ac:dyDescent="0.25">
      <c r="D127" s="50"/>
      <c r="E127" s="50"/>
    </row>
    <row r="128" spans="4:5" ht="15.75" customHeight="1" x14ac:dyDescent="0.25">
      <c r="D128" s="50"/>
      <c r="E128" s="50"/>
    </row>
    <row r="129" spans="4:5" ht="15.75" customHeight="1" x14ac:dyDescent="0.25">
      <c r="D129" s="50"/>
      <c r="E129" s="50"/>
    </row>
    <row r="130" spans="4:5" ht="15.75" customHeight="1" x14ac:dyDescent="0.25">
      <c r="D130" s="50"/>
      <c r="E130" s="50"/>
    </row>
    <row r="131" spans="4:5" ht="15.75" customHeight="1" x14ac:dyDescent="0.25">
      <c r="D131" s="50"/>
      <c r="E131" s="50"/>
    </row>
    <row r="132" spans="4:5" ht="15.75" customHeight="1" x14ac:dyDescent="0.25">
      <c r="D132" s="50"/>
      <c r="E132" s="50"/>
    </row>
    <row r="133" spans="4:5" ht="15.75" customHeight="1" x14ac:dyDescent="0.25">
      <c r="D133" s="50"/>
      <c r="E133" s="50"/>
    </row>
    <row r="134" spans="4:5" ht="15.75" customHeight="1" x14ac:dyDescent="0.25">
      <c r="D134" s="50"/>
      <c r="E134" s="50"/>
    </row>
    <row r="135" spans="4:5" ht="15.75" customHeight="1" x14ac:dyDescent="0.25">
      <c r="D135" s="50"/>
      <c r="E135" s="50"/>
    </row>
    <row r="136" spans="4:5" ht="15.75" customHeight="1" x14ac:dyDescent="0.25">
      <c r="D136" s="50"/>
      <c r="E136" s="50"/>
    </row>
    <row r="137" spans="4:5" ht="15.75" customHeight="1" x14ac:dyDescent="0.25">
      <c r="D137" s="50"/>
      <c r="E137" s="50"/>
    </row>
    <row r="138" spans="4:5" ht="15.75" customHeight="1" x14ac:dyDescent="0.25">
      <c r="D138" s="50"/>
      <c r="E138" s="50"/>
    </row>
    <row r="139" spans="4:5" ht="15.75" customHeight="1" x14ac:dyDescent="0.25">
      <c r="D139" s="50"/>
      <c r="E139" s="50"/>
    </row>
    <row r="140" spans="4:5" ht="15.75" customHeight="1" x14ac:dyDescent="0.25">
      <c r="D140" s="50"/>
      <c r="E140" s="50"/>
    </row>
    <row r="141" spans="4:5" ht="15.75" customHeight="1" x14ac:dyDescent="0.25">
      <c r="D141" s="50"/>
      <c r="E141" s="50"/>
    </row>
    <row r="142" spans="4:5" ht="15.75" customHeight="1" x14ac:dyDescent="0.25">
      <c r="D142" s="50"/>
      <c r="E142" s="50"/>
    </row>
    <row r="143" spans="4:5" ht="15.75" customHeight="1" x14ac:dyDescent="0.25">
      <c r="D143" s="50"/>
      <c r="E143" s="50"/>
    </row>
    <row r="144" spans="4:5" ht="15.75" customHeight="1" x14ac:dyDescent="0.25">
      <c r="D144" s="50"/>
      <c r="E144" s="50"/>
    </row>
    <row r="145" spans="4:5" ht="15.75" customHeight="1" x14ac:dyDescent="0.25">
      <c r="D145" s="50"/>
      <c r="E145" s="50"/>
    </row>
    <row r="146" spans="4:5" ht="15.75" customHeight="1" x14ac:dyDescent="0.25">
      <c r="D146" s="50"/>
      <c r="E146" s="50"/>
    </row>
    <row r="147" spans="4:5" ht="15.75" customHeight="1" x14ac:dyDescent="0.25">
      <c r="D147" s="50"/>
      <c r="E147" s="50"/>
    </row>
    <row r="148" spans="4:5" ht="15.75" customHeight="1" x14ac:dyDescent="0.25">
      <c r="D148" s="50"/>
      <c r="E148" s="50"/>
    </row>
    <row r="149" spans="4:5" ht="15.75" customHeight="1" x14ac:dyDescent="0.25">
      <c r="D149" s="50"/>
      <c r="E149" s="50"/>
    </row>
    <row r="150" spans="4:5" ht="15.75" customHeight="1" x14ac:dyDescent="0.25">
      <c r="D150" s="50"/>
      <c r="E150" s="50"/>
    </row>
    <row r="151" spans="4:5" ht="15.75" customHeight="1" x14ac:dyDescent="0.25">
      <c r="D151" s="50"/>
      <c r="E151" s="50"/>
    </row>
    <row r="152" spans="4:5" ht="15.75" customHeight="1" x14ac:dyDescent="0.25">
      <c r="D152" s="50"/>
      <c r="E152" s="50"/>
    </row>
    <row r="153" spans="4:5" ht="15.75" customHeight="1" x14ac:dyDescent="0.25">
      <c r="D153" s="50"/>
      <c r="E153" s="50"/>
    </row>
    <row r="154" spans="4:5" ht="15.75" customHeight="1" x14ac:dyDescent="0.25">
      <c r="D154" s="50"/>
      <c r="E154" s="50"/>
    </row>
    <row r="155" spans="4:5" ht="15.75" customHeight="1" x14ac:dyDescent="0.25">
      <c r="D155" s="50"/>
      <c r="E155" s="50"/>
    </row>
    <row r="156" spans="4:5" ht="15.75" customHeight="1" x14ac:dyDescent="0.25">
      <c r="D156" s="50"/>
      <c r="E156" s="50"/>
    </row>
    <row r="157" spans="4:5" ht="15.75" customHeight="1" x14ac:dyDescent="0.25">
      <c r="D157" s="50"/>
      <c r="E157" s="50"/>
    </row>
    <row r="158" spans="4:5" ht="15.75" customHeight="1" x14ac:dyDescent="0.25">
      <c r="D158" s="50"/>
      <c r="E158" s="50"/>
    </row>
    <row r="159" spans="4:5" ht="15.75" customHeight="1" x14ac:dyDescent="0.25">
      <c r="D159" s="50"/>
      <c r="E159" s="50"/>
    </row>
    <row r="160" spans="4:5" ht="15.75" customHeight="1" x14ac:dyDescent="0.25">
      <c r="D160" s="50"/>
      <c r="E160" s="50"/>
    </row>
    <row r="161" spans="4:5" ht="15.75" customHeight="1" x14ac:dyDescent="0.25">
      <c r="D161" s="50"/>
      <c r="E161" s="50"/>
    </row>
    <row r="162" spans="4:5" ht="15.75" customHeight="1" x14ac:dyDescent="0.25">
      <c r="D162" s="50"/>
      <c r="E162" s="50"/>
    </row>
    <row r="163" spans="4:5" ht="15.75" customHeight="1" x14ac:dyDescent="0.25">
      <c r="D163" s="50"/>
      <c r="E163" s="50"/>
    </row>
    <row r="164" spans="4:5" ht="15.75" customHeight="1" x14ac:dyDescent="0.25">
      <c r="D164" s="50"/>
      <c r="E164" s="50"/>
    </row>
    <row r="165" spans="4:5" ht="15.75" customHeight="1" x14ac:dyDescent="0.25">
      <c r="D165" s="50"/>
      <c r="E165" s="50"/>
    </row>
    <row r="166" spans="4:5" ht="15.75" customHeight="1" x14ac:dyDescent="0.25">
      <c r="D166" s="50"/>
      <c r="E166" s="50"/>
    </row>
    <row r="167" spans="4:5" ht="15.75" customHeight="1" x14ac:dyDescent="0.25">
      <c r="D167" s="50"/>
      <c r="E167" s="50"/>
    </row>
    <row r="168" spans="4:5" ht="15.75" customHeight="1" x14ac:dyDescent="0.25">
      <c r="D168" s="50"/>
      <c r="E168" s="50"/>
    </row>
    <row r="169" spans="4:5" ht="15.75" customHeight="1" x14ac:dyDescent="0.25">
      <c r="D169" s="50"/>
      <c r="E169" s="50"/>
    </row>
    <row r="170" spans="4:5" ht="15.75" customHeight="1" x14ac:dyDescent="0.25">
      <c r="D170" s="50"/>
      <c r="E170" s="50"/>
    </row>
    <row r="171" spans="4:5" ht="15.75" customHeight="1" x14ac:dyDescent="0.25">
      <c r="D171" s="50"/>
      <c r="E171" s="50"/>
    </row>
    <row r="172" spans="4:5" ht="15.75" customHeight="1" x14ac:dyDescent="0.25">
      <c r="D172" s="50"/>
      <c r="E172" s="50"/>
    </row>
    <row r="173" spans="4:5" ht="15.75" customHeight="1" x14ac:dyDescent="0.25">
      <c r="D173" s="50"/>
      <c r="E173" s="50"/>
    </row>
    <row r="174" spans="4:5" ht="15.75" customHeight="1" x14ac:dyDescent="0.25">
      <c r="D174" s="50"/>
      <c r="E174" s="50"/>
    </row>
    <row r="175" spans="4:5" ht="15.75" customHeight="1" x14ac:dyDescent="0.25">
      <c r="D175" s="50"/>
      <c r="E175" s="50"/>
    </row>
    <row r="176" spans="4:5" ht="15.75" customHeight="1" x14ac:dyDescent="0.25">
      <c r="D176" s="50"/>
      <c r="E176" s="50"/>
    </row>
    <row r="177" spans="4:5" ht="15.75" customHeight="1" x14ac:dyDescent="0.25">
      <c r="D177" s="50"/>
      <c r="E177" s="50"/>
    </row>
    <row r="178" spans="4:5" ht="15.75" customHeight="1" x14ac:dyDescent="0.25">
      <c r="D178" s="50"/>
      <c r="E178" s="50"/>
    </row>
    <row r="179" spans="4:5" ht="15.75" customHeight="1" x14ac:dyDescent="0.25">
      <c r="D179" s="50"/>
      <c r="E179" s="50"/>
    </row>
    <row r="180" spans="4:5" ht="15.75" customHeight="1" x14ac:dyDescent="0.25">
      <c r="D180" s="50"/>
      <c r="E180" s="50"/>
    </row>
    <row r="181" spans="4:5" ht="15.75" customHeight="1" x14ac:dyDescent="0.25">
      <c r="D181" s="50"/>
      <c r="E181" s="50"/>
    </row>
    <row r="182" spans="4:5" ht="15.75" customHeight="1" x14ac:dyDescent="0.25">
      <c r="D182" s="50"/>
      <c r="E182" s="50"/>
    </row>
    <row r="183" spans="4:5" ht="15.75" customHeight="1" x14ac:dyDescent="0.25">
      <c r="D183" s="50"/>
      <c r="E183" s="50"/>
    </row>
    <row r="184" spans="4:5" ht="15.75" customHeight="1" x14ac:dyDescent="0.25">
      <c r="D184" s="50"/>
      <c r="E184" s="50"/>
    </row>
    <row r="185" spans="4:5" ht="15.75" customHeight="1" x14ac:dyDescent="0.25">
      <c r="D185" s="50"/>
      <c r="E185" s="50"/>
    </row>
    <row r="186" spans="4:5" ht="15.75" customHeight="1" x14ac:dyDescent="0.25">
      <c r="D186" s="50"/>
      <c r="E186" s="50"/>
    </row>
    <row r="187" spans="4:5" ht="15.75" customHeight="1" x14ac:dyDescent="0.25">
      <c r="D187" s="50"/>
      <c r="E187" s="50"/>
    </row>
    <row r="188" spans="4:5" ht="15.75" customHeight="1" x14ac:dyDescent="0.25">
      <c r="D188" s="50"/>
      <c r="E188" s="50"/>
    </row>
    <row r="189" spans="4:5" ht="15.75" customHeight="1" x14ac:dyDescent="0.25">
      <c r="D189" s="50"/>
      <c r="E189" s="50"/>
    </row>
    <row r="190" spans="4:5" ht="15.75" customHeight="1" x14ac:dyDescent="0.25">
      <c r="D190" s="50"/>
      <c r="E190" s="50"/>
    </row>
    <row r="191" spans="4:5" ht="15.75" customHeight="1" x14ac:dyDescent="0.25">
      <c r="D191" s="50"/>
      <c r="E191" s="50"/>
    </row>
    <row r="192" spans="4:5" ht="15.75" customHeight="1" x14ac:dyDescent="0.25">
      <c r="D192" s="50"/>
      <c r="E192" s="50"/>
    </row>
    <row r="193" spans="4:5" ht="15.75" customHeight="1" x14ac:dyDescent="0.25">
      <c r="D193" s="50"/>
      <c r="E193" s="50"/>
    </row>
    <row r="194" spans="4:5" ht="15.75" customHeight="1" x14ac:dyDescent="0.25">
      <c r="D194" s="50"/>
      <c r="E194" s="50"/>
    </row>
    <row r="195" spans="4:5" ht="15.75" customHeight="1" x14ac:dyDescent="0.25">
      <c r="D195" s="50"/>
      <c r="E195" s="50"/>
    </row>
    <row r="196" spans="4:5" ht="15.75" customHeight="1" x14ac:dyDescent="0.25">
      <c r="D196" s="50"/>
      <c r="E196" s="50"/>
    </row>
    <row r="197" spans="4:5" ht="15.75" customHeight="1" x14ac:dyDescent="0.25">
      <c r="D197" s="50"/>
      <c r="E197" s="50"/>
    </row>
    <row r="198" spans="4:5" ht="15.75" customHeight="1" x14ac:dyDescent="0.25">
      <c r="D198" s="50"/>
      <c r="E198" s="50"/>
    </row>
    <row r="199" spans="4:5" ht="15.75" customHeight="1" x14ac:dyDescent="0.25">
      <c r="D199" s="50"/>
      <c r="E199" s="50"/>
    </row>
    <row r="200" spans="4:5" ht="15.75" customHeight="1" x14ac:dyDescent="0.25">
      <c r="D200" s="50"/>
      <c r="E200" s="50"/>
    </row>
    <row r="201" spans="4:5" ht="15.75" customHeight="1" x14ac:dyDescent="0.25">
      <c r="D201" s="50"/>
      <c r="E201" s="50"/>
    </row>
    <row r="202" spans="4:5" ht="15.75" customHeight="1" x14ac:dyDescent="0.25">
      <c r="D202" s="50"/>
      <c r="E202" s="50"/>
    </row>
    <row r="203" spans="4:5" ht="15.75" customHeight="1" x14ac:dyDescent="0.25">
      <c r="D203" s="50"/>
      <c r="E203" s="50"/>
    </row>
    <row r="204" spans="4:5" ht="15.75" customHeight="1" x14ac:dyDescent="0.25">
      <c r="D204" s="50"/>
      <c r="E204" s="50"/>
    </row>
    <row r="205" spans="4:5" ht="15.75" customHeight="1" x14ac:dyDescent="0.25">
      <c r="D205" s="50"/>
      <c r="E205" s="50"/>
    </row>
    <row r="206" spans="4:5" ht="15.75" customHeight="1" x14ac:dyDescent="0.25">
      <c r="D206" s="50"/>
      <c r="E206" s="50"/>
    </row>
    <row r="207" spans="4:5" ht="15.75" customHeight="1" x14ac:dyDescent="0.25">
      <c r="D207" s="50"/>
      <c r="E207" s="50"/>
    </row>
    <row r="208" spans="4:5" ht="15.75" customHeight="1" x14ac:dyDescent="0.25">
      <c r="D208" s="50"/>
      <c r="E208" s="50"/>
    </row>
    <row r="209" spans="4:5" ht="15.75" customHeight="1" x14ac:dyDescent="0.25">
      <c r="D209" s="50"/>
      <c r="E209" s="50"/>
    </row>
    <row r="210" spans="4:5" ht="15.75" customHeight="1" x14ac:dyDescent="0.25">
      <c r="D210" s="50"/>
      <c r="E210" s="50"/>
    </row>
    <row r="211" spans="4:5" ht="15.75" customHeight="1" x14ac:dyDescent="0.25">
      <c r="D211" s="50"/>
      <c r="E211" s="50"/>
    </row>
    <row r="212" spans="4:5" ht="15.75" customHeight="1" x14ac:dyDescent="0.25">
      <c r="D212" s="50"/>
      <c r="E212" s="50"/>
    </row>
    <row r="213" spans="4:5" ht="15.75" customHeight="1" x14ac:dyDescent="0.25">
      <c r="D213" s="50"/>
      <c r="E213" s="50"/>
    </row>
    <row r="214" spans="4:5" ht="15.75" customHeight="1" x14ac:dyDescent="0.25">
      <c r="D214" s="50"/>
      <c r="E214" s="50"/>
    </row>
    <row r="215" spans="4:5" ht="15.75" customHeight="1" x14ac:dyDescent="0.25">
      <c r="D215" s="50"/>
      <c r="E215" s="50"/>
    </row>
    <row r="216" spans="4:5" ht="15.75" customHeight="1" x14ac:dyDescent="0.25">
      <c r="D216" s="50"/>
      <c r="E216" s="50"/>
    </row>
    <row r="217" spans="4:5" ht="15.75" customHeight="1" x14ac:dyDescent="0.25">
      <c r="D217" s="50"/>
      <c r="E217" s="50"/>
    </row>
    <row r="218" spans="4:5" ht="15.75" customHeight="1" x14ac:dyDescent="0.25">
      <c r="D218" s="50"/>
      <c r="E218" s="50"/>
    </row>
    <row r="219" spans="4:5" ht="15.75" customHeight="1" x14ac:dyDescent="0.25">
      <c r="D219" s="50"/>
      <c r="E219" s="50"/>
    </row>
    <row r="220" spans="4:5" ht="15.75" customHeight="1" x14ac:dyDescent="0.25">
      <c r="D220" s="50"/>
      <c r="E220" s="50"/>
    </row>
    <row r="221" spans="4:5" ht="15.75" customHeight="1" x14ac:dyDescent="0.25">
      <c r="D221" s="50"/>
      <c r="E221" s="50"/>
    </row>
    <row r="222" spans="4:5" ht="15.75" customHeight="1" x14ac:dyDescent="0.25">
      <c r="D222" s="50"/>
      <c r="E222" s="50"/>
    </row>
    <row r="223" spans="4:5" ht="15.75" customHeight="1" x14ac:dyDescent="0.25">
      <c r="D223" s="50"/>
      <c r="E223" s="50"/>
    </row>
    <row r="224" spans="4:5" ht="15.75" customHeight="1" x14ac:dyDescent="0.25">
      <c r="D224" s="50"/>
      <c r="E224" s="50"/>
    </row>
    <row r="225" spans="4:5" ht="15.75" customHeight="1" x14ac:dyDescent="0.25">
      <c r="D225" s="50"/>
      <c r="E225" s="50"/>
    </row>
    <row r="226" spans="4:5" ht="15.75" customHeight="1" x14ac:dyDescent="0.25">
      <c r="D226" s="50"/>
      <c r="E226" s="50"/>
    </row>
    <row r="227" spans="4:5" ht="15.75" customHeight="1" x14ac:dyDescent="0.25">
      <c r="D227" s="50"/>
      <c r="E227" s="50"/>
    </row>
    <row r="228" spans="4:5" ht="15.75" customHeight="1" x14ac:dyDescent="0.25">
      <c r="D228" s="50"/>
      <c r="E228" s="50"/>
    </row>
    <row r="229" spans="4:5" ht="15.75" customHeight="1" x14ac:dyDescent="0.25">
      <c r="D229" s="50"/>
      <c r="E229" s="50"/>
    </row>
    <row r="230" spans="4:5" ht="15.75" customHeight="1" x14ac:dyDescent="0.25">
      <c r="D230" s="50"/>
      <c r="E230" s="50"/>
    </row>
    <row r="231" spans="4:5" ht="15.75" customHeight="1" x14ac:dyDescent="0.25">
      <c r="D231" s="50"/>
      <c r="E231" s="50"/>
    </row>
    <row r="232" spans="4:5" ht="15.75" customHeight="1" x14ac:dyDescent="0.25">
      <c r="D232" s="50"/>
      <c r="E232" s="50"/>
    </row>
    <row r="233" spans="4:5" ht="15.75" customHeight="1" x14ac:dyDescent="0.25">
      <c r="D233" s="50"/>
      <c r="E233" s="50"/>
    </row>
    <row r="234" spans="4:5" ht="15.75" customHeight="1" x14ac:dyDescent="0.25">
      <c r="D234" s="50"/>
      <c r="E234" s="50"/>
    </row>
    <row r="235" spans="4:5" ht="15.75" customHeight="1" x14ac:dyDescent="0.25">
      <c r="D235" s="50"/>
      <c r="E235" s="50"/>
    </row>
    <row r="236" spans="4:5" ht="15.75" customHeight="1" x14ac:dyDescent="0.25">
      <c r="D236" s="50"/>
      <c r="E236" s="50"/>
    </row>
    <row r="237" spans="4:5" ht="15.75" customHeight="1" x14ac:dyDescent="0.25">
      <c r="D237" s="50"/>
      <c r="E237" s="50"/>
    </row>
    <row r="238" spans="4:5" ht="15.75" customHeight="1" x14ac:dyDescent="0.25">
      <c r="D238" s="50"/>
      <c r="E238" s="50"/>
    </row>
    <row r="239" spans="4:5" ht="15.75" customHeight="1" x14ac:dyDescent="0.25">
      <c r="D239" s="50"/>
      <c r="E239" s="50"/>
    </row>
    <row r="240" spans="4:5" ht="15.75" customHeight="1" x14ac:dyDescent="0.25">
      <c r="D240" s="50"/>
      <c r="E240" s="50"/>
    </row>
    <row r="241" spans="4:5" ht="15.75" customHeight="1" x14ac:dyDescent="0.25">
      <c r="D241" s="50"/>
      <c r="E241" s="50"/>
    </row>
    <row r="242" spans="4:5" ht="15.75" customHeight="1" x14ac:dyDescent="0.25">
      <c r="D242" s="50"/>
      <c r="E242" s="50"/>
    </row>
    <row r="243" spans="4:5" ht="15.75" customHeight="1" x14ac:dyDescent="0.25">
      <c r="D243" s="50"/>
      <c r="E243" s="50"/>
    </row>
    <row r="244" spans="4:5" ht="15.75" customHeight="1" x14ac:dyDescent="0.25">
      <c r="D244" s="50"/>
      <c r="E244" s="50"/>
    </row>
    <row r="245" spans="4:5" ht="15.75" customHeight="1" x14ac:dyDescent="0.25">
      <c r="D245" s="50"/>
      <c r="E245" s="50"/>
    </row>
    <row r="246" spans="4:5" ht="15.75" customHeight="1" x14ac:dyDescent="0.25">
      <c r="D246" s="50"/>
      <c r="E246" s="50"/>
    </row>
    <row r="247" spans="4:5" ht="15.75" customHeight="1" x14ac:dyDescent="0.25">
      <c r="D247" s="50"/>
      <c r="E247" s="50"/>
    </row>
    <row r="248" spans="4:5" ht="15.75" customHeight="1" x14ac:dyDescent="0.25">
      <c r="D248" s="50"/>
      <c r="E248" s="50"/>
    </row>
    <row r="249" spans="4:5" ht="15.75" customHeight="1" x14ac:dyDescent="0.25">
      <c r="D249" s="50"/>
      <c r="E249" s="50"/>
    </row>
    <row r="250" spans="4:5" ht="15.75" customHeight="1" x14ac:dyDescent="0.25">
      <c r="D250" s="50"/>
      <c r="E250" s="50"/>
    </row>
    <row r="251" spans="4:5" ht="15.75" customHeight="1" x14ac:dyDescent="0.25">
      <c r="D251" s="50"/>
      <c r="E251" s="50"/>
    </row>
    <row r="252" spans="4:5" ht="15.75" customHeight="1" x14ac:dyDescent="0.25">
      <c r="D252" s="50"/>
      <c r="E252" s="50"/>
    </row>
    <row r="253" spans="4:5" ht="15.75" customHeight="1" x14ac:dyDescent="0.25">
      <c r="D253" s="50"/>
      <c r="E253" s="50"/>
    </row>
    <row r="254" spans="4:5" ht="15.75" customHeight="1" x14ac:dyDescent="0.25">
      <c r="D254" s="50"/>
      <c r="E254" s="50"/>
    </row>
    <row r="255" spans="4:5" ht="15.75" customHeight="1" x14ac:dyDescent="0.25">
      <c r="D255" s="50"/>
      <c r="E255" s="50"/>
    </row>
    <row r="256" spans="4:5" ht="15.75" customHeight="1" x14ac:dyDescent="0.25">
      <c r="D256" s="50"/>
      <c r="E256" s="50"/>
    </row>
    <row r="257" spans="4:5" ht="15.75" customHeight="1" x14ac:dyDescent="0.25">
      <c r="D257" s="50"/>
      <c r="E257" s="50"/>
    </row>
    <row r="258" spans="4:5" ht="15.75" customHeight="1" x14ac:dyDescent="0.25">
      <c r="D258" s="50"/>
      <c r="E258" s="50"/>
    </row>
    <row r="259" spans="4:5" ht="15.75" customHeight="1" x14ac:dyDescent="0.25">
      <c r="D259" s="50"/>
      <c r="E259" s="50"/>
    </row>
    <row r="260" spans="4:5" ht="15.75" customHeight="1" x14ac:dyDescent="0.25">
      <c r="D260" s="50"/>
      <c r="E260" s="50"/>
    </row>
    <row r="261" spans="4:5" ht="15.75" customHeight="1" x14ac:dyDescent="0.25">
      <c r="D261" s="50"/>
      <c r="E261" s="50"/>
    </row>
    <row r="262" spans="4:5" ht="15.75" customHeight="1" x14ac:dyDescent="0.25">
      <c r="D262" s="50"/>
      <c r="E262" s="50"/>
    </row>
    <row r="263" spans="4:5" ht="15.75" customHeight="1" x14ac:dyDescent="0.25">
      <c r="D263" s="50"/>
      <c r="E263" s="50"/>
    </row>
    <row r="264" spans="4:5" ht="15.75" customHeight="1" x14ac:dyDescent="0.25">
      <c r="D264" s="50"/>
      <c r="E264" s="50"/>
    </row>
    <row r="265" spans="4:5" ht="15.75" customHeight="1" x14ac:dyDescent="0.25">
      <c r="D265" s="50"/>
      <c r="E265" s="50"/>
    </row>
    <row r="266" spans="4:5" ht="15.75" customHeight="1" x14ac:dyDescent="0.25">
      <c r="D266" s="50"/>
      <c r="E266" s="50"/>
    </row>
    <row r="267" spans="4:5" ht="15.75" customHeight="1" x14ac:dyDescent="0.25">
      <c r="D267" s="50"/>
      <c r="E267" s="50"/>
    </row>
    <row r="268" spans="4:5" ht="15.75" customHeight="1" x14ac:dyDescent="0.25">
      <c r="D268" s="50"/>
      <c r="E268" s="50"/>
    </row>
    <row r="269" spans="4:5" ht="15.75" customHeight="1" x14ac:dyDescent="0.25">
      <c r="D269" s="50"/>
      <c r="E269" s="50"/>
    </row>
    <row r="270" spans="4:5" ht="15.75" customHeight="1" x14ac:dyDescent="0.25">
      <c r="D270" s="50"/>
      <c r="E270" s="50"/>
    </row>
    <row r="271" spans="4:5" ht="15.75" customHeight="1" x14ac:dyDescent="0.25">
      <c r="D271" s="50"/>
      <c r="E271" s="50"/>
    </row>
    <row r="272" spans="4:5" ht="15.75" customHeight="1" x14ac:dyDescent="0.25">
      <c r="D272" s="50"/>
      <c r="E272" s="50"/>
    </row>
    <row r="273" spans="4:5" ht="15.75" customHeight="1" x14ac:dyDescent="0.25">
      <c r="D273" s="50"/>
      <c r="E273" s="50"/>
    </row>
    <row r="274" spans="4:5" ht="15.75" customHeight="1" x14ac:dyDescent="0.25">
      <c r="D274" s="50"/>
      <c r="E274" s="50"/>
    </row>
    <row r="275" spans="4:5" ht="15.75" customHeight="1" x14ac:dyDescent="0.25">
      <c r="D275" s="50"/>
      <c r="E275" s="50"/>
    </row>
    <row r="276" spans="4:5" ht="15.75" customHeight="1" x14ac:dyDescent="0.25">
      <c r="D276" s="50"/>
      <c r="E276" s="50"/>
    </row>
    <row r="277" spans="4:5" ht="15.75" customHeight="1" x14ac:dyDescent="0.25">
      <c r="D277" s="50"/>
      <c r="E277" s="50"/>
    </row>
    <row r="278" spans="4:5" ht="15.75" customHeight="1" x14ac:dyDescent="0.25">
      <c r="D278" s="50"/>
      <c r="E278" s="50"/>
    </row>
    <row r="279" spans="4:5" ht="15.75" customHeight="1" x14ac:dyDescent="0.25">
      <c r="D279" s="50"/>
      <c r="E279" s="50"/>
    </row>
    <row r="280" spans="4:5" ht="15.75" customHeight="1" x14ac:dyDescent="0.25">
      <c r="D280" s="50"/>
      <c r="E280" s="50"/>
    </row>
    <row r="281" spans="4:5" ht="15.75" customHeight="1" x14ac:dyDescent="0.25">
      <c r="D281" s="50"/>
      <c r="E281" s="50"/>
    </row>
    <row r="282" spans="4:5" ht="15.75" customHeight="1" x14ac:dyDescent="0.25">
      <c r="D282" s="50"/>
      <c r="E282" s="50"/>
    </row>
    <row r="283" spans="4:5" ht="15.75" customHeight="1" x14ac:dyDescent="0.25">
      <c r="D283" s="50"/>
      <c r="E283" s="50"/>
    </row>
    <row r="284" spans="4:5" ht="15.75" customHeight="1" x14ac:dyDescent="0.25">
      <c r="D284" s="50"/>
      <c r="E284" s="50"/>
    </row>
    <row r="285" spans="4:5" ht="15.75" customHeight="1" x14ac:dyDescent="0.25">
      <c r="D285" s="50"/>
      <c r="E285" s="50"/>
    </row>
    <row r="286" spans="4:5" ht="15.75" customHeight="1" x14ac:dyDescent="0.25">
      <c r="D286" s="50"/>
      <c r="E286" s="50"/>
    </row>
    <row r="287" spans="4:5" ht="15.75" customHeight="1" x14ac:dyDescent="0.25">
      <c r="D287" s="50"/>
      <c r="E287" s="50"/>
    </row>
    <row r="288" spans="4:5" ht="15.75" customHeight="1" x14ac:dyDescent="0.25">
      <c r="D288" s="50"/>
      <c r="E288" s="50"/>
    </row>
    <row r="289" spans="4:5" ht="15.75" customHeight="1" x14ac:dyDescent="0.25">
      <c r="D289" s="50"/>
      <c r="E289" s="50"/>
    </row>
    <row r="290" spans="4:5" ht="15.75" customHeight="1" x14ac:dyDescent="0.25">
      <c r="D290" s="50"/>
      <c r="E290" s="50"/>
    </row>
    <row r="291" spans="4:5" ht="15.75" customHeight="1" x14ac:dyDescent="0.25">
      <c r="D291" s="50"/>
      <c r="E291" s="50"/>
    </row>
    <row r="292" spans="4:5" ht="15.75" customHeight="1" x14ac:dyDescent="0.25">
      <c r="D292" s="50"/>
      <c r="E292" s="50"/>
    </row>
    <row r="293" spans="4:5" ht="15.75" customHeight="1" x14ac:dyDescent="0.25">
      <c r="D293" s="50"/>
      <c r="E293" s="50"/>
    </row>
    <row r="294" spans="4:5" ht="15.75" customHeight="1" x14ac:dyDescent="0.25">
      <c r="D294" s="50"/>
      <c r="E294" s="50"/>
    </row>
    <row r="295" spans="4:5" ht="15.75" customHeight="1" x14ac:dyDescent="0.25">
      <c r="D295" s="50"/>
      <c r="E295" s="50"/>
    </row>
    <row r="296" spans="4:5" ht="15.75" customHeight="1" x14ac:dyDescent="0.25">
      <c r="D296" s="50"/>
      <c r="E296" s="50"/>
    </row>
    <row r="297" spans="4:5" ht="15.75" customHeight="1" x14ac:dyDescent="0.25">
      <c r="D297" s="50"/>
      <c r="E297" s="50"/>
    </row>
    <row r="298" spans="4:5" ht="15.75" customHeight="1" x14ac:dyDescent="0.25">
      <c r="D298" s="50"/>
      <c r="E298" s="50"/>
    </row>
    <row r="299" spans="4:5" ht="15.75" customHeight="1" x14ac:dyDescent="0.25">
      <c r="D299" s="50"/>
      <c r="E299" s="50"/>
    </row>
    <row r="300" spans="4:5" ht="15.75" customHeight="1" x14ac:dyDescent="0.25">
      <c r="D300" s="50"/>
      <c r="E300" s="50"/>
    </row>
    <row r="301" spans="4:5" ht="15.75" customHeight="1" x14ac:dyDescent="0.25">
      <c r="D301" s="50"/>
      <c r="E301" s="50"/>
    </row>
    <row r="302" spans="4:5" ht="15.75" customHeight="1" x14ac:dyDescent="0.25">
      <c r="D302" s="50"/>
      <c r="E302" s="50"/>
    </row>
    <row r="303" spans="4:5" ht="15.75" customHeight="1" x14ac:dyDescent="0.25">
      <c r="D303" s="50"/>
      <c r="E303" s="50"/>
    </row>
    <row r="304" spans="4:5" ht="15.75" customHeight="1" x14ac:dyDescent="0.25">
      <c r="D304" s="50"/>
      <c r="E304" s="50"/>
    </row>
    <row r="305" spans="4:5" ht="15.75" customHeight="1" x14ac:dyDescent="0.25">
      <c r="D305" s="50"/>
      <c r="E305" s="50"/>
    </row>
    <row r="306" spans="4:5" ht="15.75" customHeight="1" x14ac:dyDescent="0.25">
      <c r="D306" s="50"/>
      <c r="E306" s="50"/>
    </row>
    <row r="307" spans="4:5" ht="15.75" customHeight="1" x14ac:dyDescent="0.25">
      <c r="D307" s="50"/>
      <c r="E307" s="50"/>
    </row>
    <row r="308" spans="4:5" ht="15.75" customHeight="1" x14ac:dyDescent="0.25">
      <c r="D308" s="50"/>
      <c r="E308" s="50"/>
    </row>
    <row r="309" spans="4:5" ht="15.75" customHeight="1" x14ac:dyDescent="0.25">
      <c r="D309" s="50"/>
      <c r="E309" s="50"/>
    </row>
    <row r="310" spans="4:5" ht="15.75" customHeight="1" x14ac:dyDescent="0.25">
      <c r="D310" s="50"/>
      <c r="E310" s="50"/>
    </row>
    <row r="311" spans="4:5" ht="15.75" customHeight="1" x14ac:dyDescent="0.25">
      <c r="D311" s="50"/>
      <c r="E311" s="50"/>
    </row>
    <row r="312" spans="4:5" ht="15.75" customHeight="1" x14ac:dyDescent="0.25">
      <c r="D312" s="50"/>
      <c r="E312" s="50"/>
    </row>
    <row r="313" spans="4:5" ht="15.75" customHeight="1" x14ac:dyDescent="0.25">
      <c r="D313" s="50"/>
      <c r="E313" s="50"/>
    </row>
    <row r="314" spans="4:5" ht="15.75" customHeight="1" x14ac:dyDescent="0.25">
      <c r="D314" s="50"/>
      <c r="E314" s="50"/>
    </row>
    <row r="315" spans="4:5" ht="15.75" customHeight="1" x14ac:dyDescent="0.25">
      <c r="D315" s="50"/>
      <c r="E315" s="50"/>
    </row>
    <row r="316" spans="4:5" ht="15.75" customHeight="1" x14ac:dyDescent="0.25">
      <c r="D316" s="50"/>
      <c r="E316" s="50"/>
    </row>
    <row r="317" spans="4:5" ht="15.75" customHeight="1" x14ac:dyDescent="0.25">
      <c r="D317" s="50"/>
      <c r="E317" s="50"/>
    </row>
    <row r="318" spans="4:5" ht="15.75" customHeight="1" x14ac:dyDescent="0.25">
      <c r="D318" s="50"/>
      <c r="E318" s="50"/>
    </row>
    <row r="319" spans="4:5" ht="15.75" customHeight="1" x14ac:dyDescent="0.25">
      <c r="D319" s="50"/>
      <c r="E319" s="50"/>
    </row>
    <row r="320" spans="4:5" ht="15.75" customHeight="1" x14ac:dyDescent="0.25">
      <c r="D320" s="50"/>
      <c r="E320" s="50"/>
    </row>
    <row r="321" spans="4:5" ht="15.75" customHeight="1" x14ac:dyDescent="0.25">
      <c r="D321" s="50"/>
      <c r="E321" s="50"/>
    </row>
    <row r="322" spans="4:5" ht="15.75" customHeight="1" x14ac:dyDescent="0.25">
      <c r="D322" s="50"/>
      <c r="E322" s="50"/>
    </row>
    <row r="323" spans="4:5" ht="15.75" customHeight="1" x14ac:dyDescent="0.25">
      <c r="D323" s="50"/>
      <c r="E323" s="50"/>
    </row>
    <row r="324" spans="4:5" ht="15.75" customHeight="1" x14ac:dyDescent="0.25">
      <c r="D324" s="50"/>
      <c r="E324" s="50"/>
    </row>
    <row r="325" spans="4:5" ht="15.75" customHeight="1" x14ac:dyDescent="0.25">
      <c r="D325" s="50"/>
      <c r="E325" s="50"/>
    </row>
    <row r="326" spans="4:5" ht="15.75" customHeight="1" x14ac:dyDescent="0.25">
      <c r="D326" s="50"/>
      <c r="E326" s="50"/>
    </row>
    <row r="327" spans="4:5" ht="15.75" customHeight="1" x14ac:dyDescent="0.25">
      <c r="D327" s="50"/>
      <c r="E327" s="50"/>
    </row>
    <row r="328" spans="4:5" ht="15.75" customHeight="1" x14ac:dyDescent="0.25">
      <c r="D328" s="50"/>
      <c r="E328" s="50"/>
    </row>
    <row r="329" spans="4:5" ht="15.75" customHeight="1" x14ac:dyDescent="0.25">
      <c r="D329" s="50"/>
      <c r="E329" s="50"/>
    </row>
    <row r="330" spans="4:5" ht="15.75" customHeight="1" x14ac:dyDescent="0.25">
      <c r="D330" s="50"/>
      <c r="E330" s="50"/>
    </row>
    <row r="331" spans="4:5" ht="15.75" customHeight="1" x14ac:dyDescent="0.25">
      <c r="D331" s="50"/>
      <c r="E331" s="50"/>
    </row>
    <row r="332" spans="4:5" ht="15.75" customHeight="1" x14ac:dyDescent="0.25">
      <c r="D332" s="50"/>
      <c r="E332" s="50"/>
    </row>
    <row r="333" spans="4:5" ht="15.75" customHeight="1" x14ac:dyDescent="0.25">
      <c r="D333" s="50"/>
      <c r="E333" s="50"/>
    </row>
    <row r="334" spans="4:5" ht="15.75" customHeight="1" x14ac:dyDescent="0.25">
      <c r="D334" s="50"/>
      <c r="E334" s="50"/>
    </row>
    <row r="335" spans="4:5" ht="15.75" customHeight="1" x14ac:dyDescent="0.25">
      <c r="D335" s="50"/>
      <c r="E335" s="50"/>
    </row>
    <row r="336" spans="4:5" ht="15.75" customHeight="1" x14ac:dyDescent="0.25">
      <c r="D336" s="50"/>
      <c r="E336" s="50"/>
    </row>
    <row r="337" spans="4:5" ht="15.75" customHeight="1" x14ac:dyDescent="0.25">
      <c r="D337" s="50"/>
      <c r="E337" s="50"/>
    </row>
    <row r="338" spans="4:5" ht="15.75" customHeight="1" x14ac:dyDescent="0.25">
      <c r="D338" s="50"/>
      <c r="E338" s="50"/>
    </row>
    <row r="339" spans="4:5" ht="15.75" customHeight="1" x14ac:dyDescent="0.25">
      <c r="D339" s="50"/>
      <c r="E339" s="50"/>
    </row>
    <row r="340" spans="4:5" ht="15.75" customHeight="1" x14ac:dyDescent="0.25">
      <c r="D340" s="50"/>
      <c r="E340" s="50"/>
    </row>
    <row r="341" spans="4:5" ht="15.75" customHeight="1" x14ac:dyDescent="0.25">
      <c r="D341" s="50"/>
      <c r="E341" s="50"/>
    </row>
    <row r="342" spans="4:5" ht="15.75" customHeight="1" x14ac:dyDescent="0.25">
      <c r="D342" s="50"/>
      <c r="E342" s="50"/>
    </row>
    <row r="343" spans="4:5" ht="15.75" customHeight="1" x14ac:dyDescent="0.25">
      <c r="D343" s="50"/>
      <c r="E343" s="50"/>
    </row>
    <row r="344" spans="4:5" ht="15.75" customHeight="1" x14ac:dyDescent="0.25">
      <c r="D344" s="50"/>
      <c r="E344" s="50"/>
    </row>
    <row r="345" spans="4:5" ht="15.75" customHeight="1" x14ac:dyDescent="0.25">
      <c r="D345" s="50"/>
      <c r="E345" s="50"/>
    </row>
    <row r="346" spans="4:5" ht="15.75" customHeight="1" x14ac:dyDescent="0.25">
      <c r="D346" s="50"/>
      <c r="E346" s="50"/>
    </row>
    <row r="347" spans="4:5" ht="15.75" customHeight="1" x14ac:dyDescent="0.25">
      <c r="D347" s="50"/>
      <c r="E347" s="50"/>
    </row>
    <row r="348" spans="4:5" ht="15.75" customHeight="1" x14ac:dyDescent="0.25">
      <c r="D348" s="50"/>
      <c r="E348" s="50"/>
    </row>
    <row r="349" spans="4:5" ht="15.75" customHeight="1" x14ac:dyDescent="0.25">
      <c r="D349" s="50"/>
      <c r="E349" s="50"/>
    </row>
    <row r="350" spans="4:5" ht="15.75" customHeight="1" x14ac:dyDescent="0.25">
      <c r="D350" s="50"/>
      <c r="E350" s="50"/>
    </row>
    <row r="351" spans="4:5" ht="15.75" customHeight="1" x14ac:dyDescent="0.25">
      <c r="D351" s="50"/>
      <c r="E351" s="50"/>
    </row>
    <row r="352" spans="4:5" ht="15.75" customHeight="1" x14ac:dyDescent="0.25">
      <c r="D352" s="50"/>
      <c r="E352" s="50"/>
    </row>
    <row r="353" spans="4:5" ht="15.75" customHeight="1" x14ac:dyDescent="0.25">
      <c r="D353" s="50"/>
      <c r="E353" s="50"/>
    </row>
    <row r="354" spans="4:5" ht="15.75" customHeight="1" x14ac:dyDescent="0.25">
      <c r="D354" s="50"/>
      <c r="E354" s="50"/>
    </row>
    <row r="355" spans="4:5" ht="15.75" customHeight="1" x14ac:dyDescent="0.25">
      <c r="D355" s="50"/>
      <c r="E355" s="50"/>
    </row>
    <row r="356" spans="4:5" ht="15.75" customHeight="1" x14ac:dyDescent="0.25">
      <c r="D356" s="50"/>
      <c r="E356" s="50"/>
    </row>
    <row r="357" spans="4:5" ht="15.75" customHeight="1" x14ac:dyDescent="0.25">
      <c r="D357" s="50"/>
      <c r="E357" s="50"/>
    </row>
    <row r="358" spans="4:5" ht="15.75" customHeight="1" x14ac:dyDescent="0.25">
      <c r="D358" s="50"/>
      <c r="E358" s="50"/>
    </row>
    <row r="359" spans="4:5" ht="15.75" customHeight="1" x14ac:dyDescent="0.25">
      <c r="D359" s="50"/>
      <c r="E359" s="50"/>
    </row>
    <row r="360" spans="4:5" ht="15.75" customHeight="1" x14ac:dyDescent="0.25">
      <c r="D360" s="50"/>
      <c r="E360" s="50"/>
    </row>
    <row r="361" spans="4:5" ht="15.75" customHeight="1" x14ac:dyDescent="0.25">
      <c r="D361" s="50"/>
      <c r="E361" s="50"/>
    </row>
    <row r="362" spans="4:5" ht="15.75" customHeight="1" x14ac:dyDescent="0.25">
      <c r="D362" s="50"/>
      <c r="E362" s="50"/>
    </row>
    <row r="363" spans="4:5" ht="15.75" customHeight="1" x14ac:dyDescent="0.25">
      <c r="D363" s="50"/>
      <c r="E363" s="50"/>
    </row>
    <row r="364" spans="4:5" ht="15.75" customHeight="1" x14ac:dyDescent="0.25">
      <c r="D364" s="50"/>
      <c r="E364" s="50"/>
    </row>
    <row r="365" spans="4:5" ht="15.75" customHeight="1" x14ac:dyDescent="0.25">
      <c r="D365" s="50"/>
      <c r="E365" s="50"/>
    </row>
    <row r="366" spans="4:5" ht="15.75" customHeight="1" x14ac:dyDescent="0.25">
      <c r="D366" s="50"/>
      <c r="E366" s="50"/>
    </row>
    <row r="367" spans="4:5" ht="15.75" customHeight="1" x14ac:dyDescent="0.25">
      <c r="D367" s="50"/>
      <c r="E367" s="50"/>
    </row>
    <row r="368" spans="4:5" ht="15.75" customHeight="1" x14ac:dyDescent="0.25">
      <c r="D368" s="50"/>
      <c r="E368" s="50"/>
    </row>
    <row r="369" spans="4:5" ht="15.75" customHeight="1" x14ac:dyDescent="0.25">
      <c r="D369" s="50"/>
      <c r="E369" s="50"/>
    </row>
    <row r="370" spans="4:5" ht="15.75" customHeight="1" x14ac:dyDescent="0.25">
      <c r="D370" s="50"/>
      <c r="E370" s="50"/>
    </row>
    <row r="371" spans="4:5" ht="15.75" customHeight="1" x14ac:dyDescent="0.25">
      <c r="D371" s="50"/>
      <c r="E371" s="50"/>
    </row>
    <row r="372" spans="4:5" ht="15.75" customHeight="1" x14ac:dyDescent="0.25">
      <c r="D372" s="50"/>
      <c r="E372" s="50"/>
    </row>
    <row r="373" spans="4:5" ht="15.75" customHeight="1" x14ac:dyDescent="0.25">
      <c r="D373" s="50"/>
      <c r="E373" s="50"/>
    </row>
    <row r="374" spans="4:5" ht="15.75" customHeight="1" x14ac:dyDescent="0.25">
      <c r="D374" s="50"/>
      <c r="E374" s="50"/>
    </row>
    <row r="375" spans="4:5" ht="15.75" customHeight="1" x14ac:dyDescent="0.25">
      <c r="D375" s="50"/>
      <c r="E375" s="50"/>
    </row>
    <row r="376" spans="4:5" ht="15.75" customHeight="1" x14ac:dyDescent="0.25">
      <c r="D376" s="50"/>
      <c r="E376" s="50"/>
    </row>
    <row r="377" spans="4:5" ht="15.75" customHeight="1" x14ac:dyDescent="0.25">
      <c r="D377" s="50"/>
      <c r="E377" s="50"/>
    </row>
    <row r="378" spans="4:5" ht="15.75" customHeight="1" x14ac:dyDescent="0.25">
      <c r="D378" s="50"/>
      <c r="E378" s="50"/>
    </row>
    <row r="379" spans="4:5" ht="15.75" customHeight="1" x14ac:dyDescent="0.25">
      <c r="D379" s="50"/>
      <c r="E379" s="50"/>
    </row>
    <row r="380" spans="4:5" ht="15.75" customHeight="1" x14ac:dyDescent="0.25">
      <c r="D380" s="50"/>
      <c r="E380" s="50"/>
    </row>
    <row r="381" spans="4:5" ht="15.75" customHeight="1" x14ac:dyDescent="0.25">
      <c r="D381" s="50"/>
      <c r="E381" s="50"/>
    </row>
    <row r="382" spans="4:5" ht="15.75" customHeight="1" x14ac:dyDescent="0.25">
      <c r="D382" s="50"/>
      <c r="E382" s="50"/>
    </row>
    <row r="383" spans="4:5" ht="15.75" customHeight="1" x14ac:dyDescent="0.25">
      <c r="D383" s="50"/>
      <c r="E383" s="50"/>
    </row>
    <row r="384" spans="4:5" ht="15.75" customHeight="1" x14ac:dyDescent="0.25">
      <c r="D384" s="50"/>
      <c r="E384" s="50"/>
    </row>
    <row r="385" spans="4:5" ht="15.75" customHeight="1" x14ac:dyDescent="0.25">
      <c r="D385" s="50"/>
      <c r="E385" s="50"/>
    </row>
    <row r="386" spans="4:5" ht="15.75" customHeight="1" x14ac:dyDescent="0.25">
      <c r="D386" s="50"/>
      <c r="E386" s="50"/>
    </row>
    <row r="387" spans="4:5" ht="15.75" customHeight="1" x14ac:dyDescent="0.25">
      <c r="D387" s="50"/>
      <c r="E387" s="50"/>
    </row>
    <row r="388" spans="4:5" ht="15.75" customHeight="1" x14ac:dyDescent="0.25">
      <c r="D388" s="50"/>
      <c r="E388" s="50"/>
    </row>
    <row r="389" spans="4:5" ht="15.75" customHeight="1" x14ac:dyDescent="0.25">
      <c r="D389" s="50"/>
      <c r="E389" s="50"/>
    </row>
    <row r="390" spans="4:5" ht="15.75" customHeight="1" x14ac:dyDescent="0.25">
      <c r="D390" s="50"/>
      <c r="E390" s="50"/>
    </row>
    <row r="391" spans="4:5" ht="15.75" customHeight="1" x14ac:dyDescent="0.25">
      <c r="D391" s="50"/>
      <c r="E391" s="50"/>
    </row>
    <row r="392" spans="4:5" ht="15.75" customHeight="1" x14ac:dyDescent="0.25">
      <c r="D392" s="50"/>
      <c r="E392" s="50"/>
    </row>
    <row r="393" spans="4:5" ht="15.75" customHeight="1" x14ac:dyDescent="0.25">
      <c r="D393" s="50"/>
      <c r="E393" s="50"/>
    </row>
    <row r="394" spans="4:5" ht="15.75" customHeight="1" x14ac:dyDescent="0.25">
      <c r="D394" s="50"/>
      <c r="E394" s="50"/>
    </row>
    <row r="395" spans="4:5" ht="15.75" customHeight="1" x14ac:dyDescent="0.25">
      <c r="D395" s="50"/>
      <c r="E395" s="50"/>
    </row>
    <row r="396" spans="4:5" ht="15.75" customHeight="1" x14ac:dyDescent="0.25">
      <c r="D396" s="50"/>
      <c r="E396" s="50"/>
    </row>
    <row r="397" spans="4:5" ht="15.75" customHeight="1" x14ac:dyDescent="0.25">
      <c r="D397" s="50"/>
      <c r="E397" s="50"/>
    </row>
    <row r="398" spans="4:5" ht="15.75" customHeight="1" x14ac:dyDescent="0.25">
      <c r="D398" s="50"/>
      <c r="E398" s="50"/>
    </row>
    <row r="399" spans="4:5" ht="15.75" customHeight="1" x14ac:dyDescent="0.25">
      <c r="D399" s="50"/>
      <c r="E399" s="50"/>
    </row>
    <row r="400" spans="4:5" ht="15.75" customHeight="1" x14ac:dyDescent="0.25">
      <c r="D400" s="50"/>
      <c r="E400" s="50"/>
    </row>
    <row r="401" spans="4:5" ht="15.75" customHeight="1" x14ac:dyDescent="0.25">
      <c r="D401" s="50"/>
      <c r="E401" s="50"/>
    </row>
    <row r="402" spans="4:5" ht="15.75" customHeight="1" x14ac:dyDescent="0.25">
      <c r="D402" s="50"/>
      <c r="E402" s="50"/>
    </row>
    <row r="403" spans="4:5" ht="15.75" customHeight="1" x14ac:dyDescent="0.25">
      <c r="D403" s="50"/>
      <c r="E403" s="50"/>
    </row>
    <row r="404" spans="4:5" ht="15.75" customHeight="1" x14ac:dyDescent="0.25">
      <c r="D404" s="50"/>
      <c r="E404" s="50"/>
    </row>
    <row r="405" spans="4:5" ht="15.75" customHeight="1" x14ac:dyDescent="0.25">
      <c r="D405" s="50"/>
      <c r="E405" s="50"/>
    </row>
    <row r="406" spans="4:5" ht="15.75" customHeight="1" x14ac:dyDescent="0.25">
      <c r="D406" s="50"/>
      <c r="E406" s="50"/>
    </row>
    <row r="407" spans="4:5" ht="15.75" customHeight="1" x14ac:dyDescent="0.25">
      <c r="D407" s="50"/>
      <c r="E407" s="50"/>
    </row>
    <row r="408" spans="4:5" ht="15.75" customHeight="1" x14ac:dyDescent="0.25">
      <c r="D408" s="50"/>
      <c r="E408" s="50"/>
    </row>
    <row r="409" spans="4:5" ht="15.75" customHeight="1" x14ac:dyDescent="0.25">
      <c r="D409" s="50"/>
      <c r="E409" s="50"/>
    </row>
    <row r="410" spans="4:5" ht="15.75" customHeight="1" x14ac:dyDescent="0.25">
      <c r="D410" s="50"/>
      <c r="E410" s="50"/>
    </row>
    <row r="411" spans="4:5" ht="15.75" customHeight="1" x14ac:dyDescent="0.25">
      <c r="D411" s="50"/>
      <c r="E411" s="50"/>
    </row>
    <row r="412" spans="4:5" ht="15.75" customHeight="1" x14ac:dyDescent="0.25">
      <c r="D412" s="50"/>
      <c r="E412" s="50"/>
    </row>
    <row r="413" spans="4:5" ht="15.75" customHeight="1" x14ac:dyDescent="0.25">
      <c r="D413" s="50"/>
      <c r="E413" s="50"/>
    </row>
    <row r="414" spans="4:5" ht="15.75" customHeight="1" x14ac:dyDescent="0.25">
      <c r="D414" s="50"/>
      <c r="E414" s="50"/>
    </row>
    <row r="415" spans="4:5" ht="15.75" customHeight="1" x14ac:dyDescent="0.25">
      <c r="D415" s="50"/>
      <c r="E415" s="50"/>
    </row>
    <row r="416" spans="4:5" ht="15.75" customHeight="1" x14ac:dyDescent="0.25">
      <c r="D416" s="50"/>
      <c r="E416" s="50"/>
    </row>
    <row r="417" spans="4:5" ht="15.75" customHeight="1" x14ac:dyDescent="0.25">
      <c r="D417" s="50"/>
      <c r="E417" s="50"/>
    </row>
    <row r="418" spans="4:5" ht="15.75" customHeight="1" x14ac:dyDescent="0.25">
      <c r="D418" s="50"/>
      <c r="E418" s="50"/>
    </row>
    <row r="419" spans="4:5" ht="15.75" customHeight="1" x14ac:dyDescent="0.25">
      <c r="D419" s="50"/>
      <c r="E419" s="50"/>
    </row>
    <row r="420" spans="4:5" ht="15.75" customHeight="1" x14ac:dyDescent="0.25">
      <c r="D420" s="50"/>
      <c r="E420" s="50"/>
    </row>
    <row r="421" spans="4:5" ht="15.75" customHeight="1" x14ac:dyDescent="0.25">
      <c r="D421" s="50"/>
      <c r="E421" s="50"/>
    </row>
    <row r="422" spans="4:5" ht="15.75" customHeight="1" x14ac:dyDescent="0.25">
      <c r="D422" s="50"/>
      <c r="E422" s="50"/>
    </row>
    <row r="423" spans="4:5" ht="15.75" customHeight="1" x14ac:dyDescent="0.25">
      <c r="D423" s="50"/>
      <c r="E423" s="50"/>
    </row>
    <row r="424" spans="4:5" ht="15.75" customHeight="1" x14ac:dyDescent="0.25">
      <c r="D424" s="50"/>
      <c r="E424" s="50"/>
    </row>
    <row r="425" spans="4:5" ht="15.75" customHeight="1" x14ac:dyDescent="0.25">
      <c r="D425" s="50"/>
      <c r="E425" s="50"/>
    </row>
    <row r="426" spans="4:5" ht="15.75" customHeight="1" x14ac:dyDescent="0.25">
      <c r="D426" s="50"/>
      <c r="E426" s="50"/>
    </row>
    <row r="427" spans="4:5" ht="15.75" customHeight="1" x14ac:dyDescent="0.25">
      <c r="D427" s="50"/>
      <c r="E427" s="50"/>
    </row>
    <row r="428" spans="4:5" ht="15.75" customHeight="1" x14ac:dyDescent="0.25">
      <c r="D428" s="50"/>
      <c r="E428" s="50"/>
    </row>
    <row r="429" spans="4:5" ht="15.75" customHeight="1" x14ac:dyDescent="0.25">
      <c r="D429" s="50"/>
      <c r="E429" s="50"/>
    </row>
    <row r="430" spans="4:5" ht="15.75" customHeight="1" x14ac:dyDescent="0.25">
      <c r="D430" s="50"/>
      <c r="E430" s="50"/>
    </row>
    <row r="431" spans="4:5" ht="15.75" customHeight="1" x14ac:dyDescent="0.25">
      <c r="D431" s="50"/>
      <c r="E431" s="50"/>
    </row>
    <row r="432" spans="4:5" ht="15.75" customHeight="1" x14ac:dyDescent="0.25">
      <c r="D432" s="50"/>
      <c r="E432" s="50"/>
    </row>
    <row r="433" spans="4:5" ht="15.75" customHeight="1" x14ac:dyDescent="0.25">
      <c r="D433" s="50"/>
      <c r="E433" s="50"/>
    </row>
    <row r="434" spans="4:5" ht="15.75" customHeight="1" x14ac:dyDescent="0.25">
      <c r="D434" s="50"/>
      <c r="E434" s="50"/>
    </row>
    <row r="435" spans="4:5" ht="15.75" customHeight="1" x14ac:dyDescent="0.25">
      <c r="D435" s="50"/>
      <c r="E435" s="50"/>
    </row>
    <row r="436" spans="4:5" ht="15.75" customHeight="1" x14ac:dyDescent="0.25">
      <c r="D436" s="50"/>
      <c r="E436" s="50"/>
    </row>
    <row r="437" spans="4:5" ht="15.75" customHeight="1" x14ac:dyDescent="0.25">
      <c r="D437" s="50"/>
      <c r="E437" s="50"/>
    </row>
    <row r="438" spans="4:5" ht="15.75" customHeight="1" x14ac:dyDescent="0.25">
      <c r="D438" s="50"/>
      <c r="E438" s="50"/>
    </row>
    <row r="439" spans="4:5" ht="15.75" customHeight="1" x14ac:dyDescent="0.25">
      <c r="D439" s="50"/>
      <c r="E439" s="50"/>
    </row>
    <row r="440" spans="4:5" ht="15.75" customHeight="1" x14ac:dyDescent="0.25">
      <c r="D440" s="50"/>
      <c r="E440" s="50"/>
    </row>
    <row r="441" spans="4:5" ht="15.75" customHeight="1" x14ac:dyDescent="0.25">
      <c r="D441" s="50"/>
      <c r="E441" s="50"/>
    </row>
    <row r="442" spans="4:5" ht="15.75" customHeight="1" x14ac:dyDescent="0.25">
      <c r="D442" s="50"/>
      <c r="E442" s="50"/>
    </row>
    <row r="443" spans="4:5" ht="15.75" customHeight="1" x14ac:dyDescent="0.25">
      <c r="D443" s="50"/>
      <c r="E443" s="50"/>
    </row>
    <row r="444" spans="4:5" ht="15.75" customHeight="1" x14ac:dyDescent="0.25">
      <c r="D444" s="50"/>
      <c r="E444" s="50"/>
    </row>
    <row r="445" spans="4:5" ht="15.75" customHeight="1" x14ac:dyDescent="0.25">
      <c r="D445" s="50"/>
      <c r="E445" s="50"/>
    </row>
    <row r="446" spans="4:5" ht="15.75" customHeight="1" x14ac:dyDescent="0.25">
      <c r="D446" s="50"/>
      <c r="E446" s="50"/>
    </row>
    <row r="447" spans="4:5" ht="15.75" customHeight="1" x14ac:dyDescent="0.25">
      <c r="D447" s="50"/>
      <c r="E447" s="50"/>
    </row>
    <row r="448" spans="4:5" ht="15.75" customHeight="1" x14ac:dyDescent="0.25">
      <c r="D448" s="50"/>
      <c r="E448" s="50"/>
    </row>
    <row r="449" spans="4:5" ht="15.75" customHeight="1" x14ac:dyDescent="0.25">
      <c r="D449" s="50"/>
      <c r="E449" s="50"/>
    </row>
    <row r="450" spans="4:5" ht="15.75" customHeight="1" x14ac:dyDescent="0.25">
      <c r="D450" s="50"/>
      <c r="E450" s="50"/>
    </row>
    <row r="451" spans="4:5" ht="15.75" customHeight="1" x14ac:dyDescent="0.25">
      <c r="D451" s="50"/>
      <c r="E451" s="50"/>
    </row>
    <row r="452" spans="4:5" ht="15.75" customHeight="1" x14ac:dyDescent="0.25">
      <c r="D452" s="50"/>
      <c r="E452" s="50"/>
    </row>
    <row r="453" spans="4:5" ht="15.75" customHeight="1" x14ac:dyDescent="0.25">
      <c r="D453" s="50"/>
      <c r="E453" s="50"/>
    </row>
    <row r="454" spans="4:5" ht="15.75" customHeight="1" x14ac:dyDescent="0.25">
      <c r="D454" s="50"/>
      <c r="E454" s="50"/>
    </row>
    <row r="455" spans="4:5" ht="15.75" customHeight="1" x14ac:dyDescent="0.25">
      <c r="D455" s="50"/>
      <c r="E455" s="50"/>
    </row>
    <row r="456" spans="4:5" ht="15.75" customHeight="1" x14ac:dyDescent="0.25">
      <c r="D456" s="50"/>
      <c r="E456" s="50"/>
    </row>
    <row r="457" spans="4:5" ht="15.75" customHeight="1" x14ac:dyDescent="0.25">
      <c r="D457" s="50"/>
      <c r="E457" s="50"/>
    </row>
    <row r="458" spans="4:5" ht="15.75" customHeight="1" x14ac:dyDescent="0.25">
      <c r="D458" s="50"/>
      <c r="E458" s="50"/>
    </row>
    <row r="459" spans="4:5" ht="15.75" customHeight="1" x14ac:dyDescent="0.25">
      <c r="D459" s="50"/>
      <c r="E459" s="50"/>
    </row>
    <row r="460" spans="4:5" ht="15.75" customHeight="1" x14ac:dyDescent="0.25">
      <c r="D460" s="50"/>
      <c r="E460" s="50"/>
    </row>
    <row r="461" spans="4:5" ht="15.75" customHeight="1" x14ac:dyDescent="0.25">
      <c r="D461" s="50"/>
      <c r="E461" s="50"/>
    </row>
    <row r="462" spans="4:5" ht="15.75" customHeight="1" x14ac:dyDescent="0.25">
      <c r="D462" s="50"/>
      <c r="E462" s="50"/>
    </row>
    <row r="463" spans="4:5" ht="15.75" customHeight="1" x14ac:dyDescent="0.25">
      <c r="D463" s="50"/>
      <c r="E463" s="50"/>
    </row>
    <row r="464" spans="4:5" ht="15.75" customHeight="1" x14ac:dyDescent="0.25">
      <c r="D464" s="50"/>
      <c r="E464" s="50"/>
    </row>
    <row r="465" spans="4:5" ht="15.75" customHeight="1" x14ac:dyDescent="0.25">
      <c r="D465" s="50"/>
      <c r="E465" s="50"/>
    </row>
    <row r="466" spans="4:5" ht="15.75" customHeight="1" x14ac:dyDescent="0.25">
      <c r="D466" s="50"/>
      <c r="E466" s="50"/>
    </row>
    <row r="467" spans="4:5" ht="15.75" customHeight="1" x14ac:dyDescent="0.25">
      <c r="D467" s="50"/>
      <c r="E467" s="50"/>
    </row>
    <row r="468" spans="4:5" ht="15.75" customHeight="1" x14ac:dyDescent="0.25">
      <c r="D468" s="50"/>
      <c r="E468" s="50"/>
    </row>
    <row r="469" spans="4:5" ht="15.75" customHeight="1" x14ac:dyDescent="0.25">
      <c r="D469" s="50"/>
      <c r="E469" s="50"/>
    </row>
    <row r="470" spans="4:5" ht="15.75" customHeight="1" x14ac:dyDescent="0.25">
      <c r="D470" s="50"/>
      <c r="E470" s="50"/>
    </row>
    <row r="471" spans="4:5" ht="15.75" customHeight="1" x14ac:dyDescent="0.25">
      <c r="D471" s="50"/>
      <c r="E471" s="50"/>
    </row>
    <row r="472" spans="4:5" ht="15.75" customHeight="1" x14ac:dyDescent="0.25">
      <c r="D472" s="50"/>
      <c r="E472" s="50"/>
    </row>
    <row r="473" spans="4:5" ht="15.75" customHeight="1" x14ac:dyDescent="0.25">
      <c r="D473" s="50"/>
      <c r="E473" s="50"/>
    </row>
    <row r="474" spans="4:5" ht="15.75" customHeight="1" x14ac:dyDescent="0.25">
      <c r="D474" s="50"/>
      <c r="E474" s="50"/>
    </row>
    <row r="475" spans="4:5" ht="15.75" customHeight="1" x14ac:dyDescent="0.25">
      <c r="D475" s="50"/>
      <c r="E475" s="50"/>
    </row>
    <row r="476" spans="4:5" ht="15.75" customHeight="1" x14ac:dyDescent="0.25">
      <c r="D476" s="50"/>
      <c r="E476" s="50"/>
    </row>
    <row r="477" spans="4:5" ht="15.75" customHeight="1" x14ac:dyDescent="0.25">
      <c r="D477" s="50"/>
      <c r="E477" s="50"/>
    </row>
    <row r="478" spans="4:5" ht="15.75" customHeight="1" x14ac:dyDescent="0.25">
      <c r="D478" s="50"/>
      <c r="E478" s="50"/>
    </row>
    <row r="479" spans="4:5" ht="15.75" customHeight="1" x14ac:dyDescent="0.25">
      <c r="D479" s="50"/>
      <c r="E479" s="50"/>
    </row>
    <row r="480" spans="4:5" ht="15.75" customHeight="1" x14ac:dyDescent="0.25">
      <c r="D480" s="50"/>
      <c r="E480" s="50"/>
    </row>
    <row r="481" spans="4:5" ht="15.75" customHeight="1" x14ac:dyDescent="0.25">
      <c r="D481" s="50"/>
      <c r="E481" s="50"/>
    </row>
    <row r="482" spans="4:5" ht="15.75" customHeight="1" x14ac:dyDescent="0.25">
      <c r="D482" s="50"/>
      <c r="E482" s="50"/>
    </row>
    <row r="483" spans="4:5" ht="15.75" customHeight="1" x14ac:dyDescent="0.25">
      <c r="D483" s="50"/>
      <c r="E483" s="50"/>
    </row>
    <row r="484" spans="4:5" ht="15.75" customHeight="1" x14ac:dyDescent="0.25">
      <c r="D484" s="50"/>
      <c r="E484" s="50"/>
    </row>
    <row r="485" spans="4:5" ht="15.75" customHeight="1" x14ac:dyDescent="0.25">
      <c r="D485" s="50"/>
      <c r="E485" s="50"/>
    </row>
    <row r="486" spans="4:5" ht="15.75" customHeight="1" x14ac:dyDescent="0.25">
      <c r="D486" s="50"/>
      <c r="E486" s="50"/>
    </row>
    <row r="487" spans="4:5" ht="15.75" customHeight="1" x14ac:dyDescent="0.25">
      <c r="D487" s="50"/>
      <c r="E487" s="50"/>
    </row>
    <row r="488" spans="4:5" ht="15.75" customHeight="1" x14ac:dyDescent="0.25">
      <c r="D488" s="50"/>
      <c r="E488" s="50"/>
    </row>
    <row r="489" spans="4:5" ht="15.75" customHeight="1" x14ac:dyDescent="0.25">
      <c r="D489" s="50"/>
      <c r="E489" s="50"/>
    </row>
    <row r="490" spans="4:5" ht="15.75" customHeight="1" x14ac:dyDescent="0.25">
      <c r="D490" s="50"/>
      <c r="E490" s="50"/>
    </row>
    <row r="491" spans="4:5" ht="15.75" customHeight="1" x14ac:dyDescent="0.25">
      <c r="D491" s="50"/>
      <c r="E491" s="50"/>
    </row>
    <row r="492" spans="4:5" ht="15.75" customHeight="1" x14ac:dyDescent="0.25">
      <c r="D492" s="50"/>
      <c r="E492" s="50"/>
    </row>
    <row r="493" spans="4:5" ht="15.75" customHeight="1" x14ac:dyDescent="0.25">
      <c r="D493" s="50"/>
      <c r="E493" s="50"/>
    </row>
    <row r="494" spans="4:5" ht="15.75" customHeight="1" x14ac:dyDescent="0.25">
      <c r="D494" s="50"/>
      <c r="E494" s="50"/>
    </row>
    <row r="495" spans="4:5" ht="15.75" customHeight="1" x14ac:dyDescent="0.25">
      <c r="D495" s="50"/>
      <c r="E495" s="50"/>
    </row>
    <row r="496" spans="4:5" ht="15.75" customHeight="1" x14ac:dyDescent="0.25">
      <c r="D496" s="50"/>
      <c r="E496" s="50"/>
    </row>
    <row r="497" spans="4:5" ht="15.75" customHeight="1" x14ac:dyDescent="0.25">
      <c r="D497" s="50"/>
      <c r="E497" s="50"/>
    </row>
    <row r="498" spans="4:5" ht="15.75" customHeight="1" x14ac:dyDescent="0.25">
      <c r="D498" s="50"/>
      <c r="E498" s="50"/>
    </row>
    <row r="499" spans="4:5" ht="15.75" customHeight="1" x14ac:dyDescent="0.25">
      <c r="D499" s="50"/>
      <c r="E499" s="50"/>
    </row>
    <row r="500" spans="4:5" ht="15.75" customHeight="1" x14ac:dyDescent="0.25">
      <c r="D500" s="50"/>
      <c r="E500" s="50"/>
    </row>
    <row r="501" spans="4:5" ht="15.75" customHeight="1" x14ac:dyDescent="0.25">
      <c r="D501" s="50"/>
      <c r="E501" s="50"/>
    </row>
    <row r="502" spans="4:5" ht="15.75" customHeight="1" x14ac:dyDescent="0.25">
      <c r="D502" s="50"/>
      <c r="E502" s="50"/>
    </row>
    <row r="503" spans="4:5" ht="15.75" customHeight="1" x14ac:dyDescent="0.25">
      <c r="D503" s="50"/>
      <c r="E503" s="50"/>
    </row>
    <row r="504" spans="4:5" ht="15.75" customHeight="1" x14ac:dyDescent="0.25">
      <c r="D504" s="50"/>
      <c r="E504" s="50"/>
    </row>
    <row r="505" spans="4:5" ht="15.75" customHeight="1" x14ac:dyDescent="0.25">
      <c r="D505" s="50"/>
      <c r="E505" s="50"/>
    </row>
    <row r="506" spans="4:5" ht="15.75" customHeight="1" x14ac:dyDescent="0.25">
      <c r="D506" s="50"/>
      <c r="E506" s="50"/>
    </row>
    <row r="507" spans="4:5" ht="15.75" customHeight="1" x14ac:dyDescent="0.25">
      <c r="D507" s="50"/>
      <c r="E507" s="50"/>
    </row>
    <row r="508" spans="4:5" ht="15.75" customHeight="1" x14ac:dyDescent="0.25">
      <c r="D508" s="50"/>
      <c r="E508" s="50"/>
    </row>
    <row r="509" spans="4:5" ht="15.75" customHeight="1" x14ac:dyDescent="0.25">
      <c r="D509" s="50"/>
      <c r="E509" s="50"/>
    </row>
    <row r="510" spans="4:5" ht="15.75" customHeight="1" x14ac:dyDescent="0.25">
      <c r="D510" s="50"/>
      <c r="E510" s="50"/>
    </row>
    <row r="511" spans="4:5" ht="15.75" customHeight="1" x14ac:dyDescent="0.25">
      <c r="D511" s="50"/>
      <c r="E511" s="50"/>
    </row>
    <row r="512" spans="4:5" ht="15.75" customHeight="1" x14ac:dyDescent="0.25">
      <c r="D512" s="50"/>
      <c r="E512" s="50"/>
    </row>
    <row r="513" spans="4:5" ht="15.75" customHeight="1" x14ac:dyDescent="0.25">
      <c r="D513" s="50"/>
      <c r="E513" s="50"/>
    </row>
    <row r="514" spans="4:5" ht="15.75" customHeight="1" x14ac:dyDescent="0.25">
      <c r="D514" s="50"/>
      <c r="E514" s="50"/>
    </row>
    <row r="515" spans="4:5" ht="15.75" customHeight="1" x14ac:dyDescent="0.25">
      <c r="D515" s="50"/>
      <c r="E515" s="50"/>
    </row>
    <row r="516" spans="4:5" ht="15.75" customHeight="1" x14ac:dyDescent="0.25">
      <c r="D516" s="50"/>
      <c r="E516" s="50"/>
    </row>
    <row r="517" spans="4:5" ht="15.75" customHeight="1" x14ac:dyDescent="0.25">
      <c r="D517" s="50"/>
      <c r="E517" s="50"/>
    </row>
    <row r="518" spans="4:5" ht="15.75" customHeight="1" x14ac:dyDescent="0.25">
      <c r="D518" s="50"/>
      <c r="E518" s="50"/>
    </row>
    <row r="519" spans="4:5" ht="15.75" customHeight="1" x14ac:dyDescent="0.25">
      <c r="D519" s="50"/>
      <c r="E519" s="50"/>
    </row>
    <row r="520" spans="4:5" ht="15.75" customHeight="1" x14ac:dyDescent="0.25">
      <c r="D520" s="50"/>
      <c r="E520" s="50"/>
    </row>
    <row r="521" spans="4:5" ht="15.75" customHeight="1" x14ac:dyDescent="0.25">
      <c r="D521" s="50"/>
      <c r="E521" s="50"/>
    </row>
    <row r="522" spans="4:5" ht="15.75" customHeight="1" x14ac:dyDescent="0.25">
      <c r="D522" s="50"/>
      <c r="E522" s="50"/>
    </row>
    <row r="523" spans="4:5" ht="15.75" customHeight="1" x14ac:dyDescent="0.25">
      <c r="D523" s="50"/>
      <c r="E523" s="50"/>
    </row>
    <row r="524" spans="4:5" ht="15.75" customHeight="1" x14ac:dyDescent="0.25">
      <c r="D524" s="50"/>
      <c r="E524" s="50"/>
    </row>
    <row r="525" spans="4:5" ht="15.75" customHeight="1" x14ac:dyDescent="0.25">
      <c r="D525" s="50"/>
      <c r="E525" s="50"/>
    </row>
    <row r="526" spans="4:5" ht="15.75" customHeight="1" x14ac:dyDescent="0.25">
      <c r="D526" s="50"/>
      <c r="E526" s="50"/>
    </row>
    <row r="527" spans="4:5" ht="15.75" customHeight="1" x14ac:dyDescent="0.25">
      <c r="D527" s="50"/>
      <c r="E527" s="50"/>
    </row>
    <row r="528" spans="4:5" ht="15.75" customHeight="1" x14ac:dyDescent="0.25">
      <c r="D528" s="50"/>
      <c r="E528" s="50"/>
    </row>
    <row r="529" spans="4:5" ht="15.75" customHeight="1" x14ac:dyDescent="0.25">
      <c r="D529" s="50"/>
      <c r="E529" s="50"/>
    </row>
    <row r="530" spans="4:5" ht="15.75" customHeight="1" x14ac:dyDescent="0.25">
      <c r="D530" s="50"/>
      <c r="E530" s="50"/>
    </row>
    <row r="531" spans="4:5" ht="15.75" customHeight="1" x14ac:dyDescent="0.25">
      <c r="D531" s="50"/>
      <c r="E531" s="50"/>
    </row>
    <row r="532" spans="4:5" ht="15.75" customHeight="1" x14ac:dyDescent="0.25">
      <c r="D532" s="50"/>
      <c r="E532" s="50"/>
    </row>
    <row r="533" spans="4:5" ht="15.75" customHeight="1" x14ac:dyDescent="0.25">
      <c r="D533" s="50"/>
      <c r="E533" s="50"/>
    </row>
    <row r="534" spans="4:5" ht="15.75" customHeight="1" x14ac:dyDescent="0.25">
      <c r="D534" s="50"/>
      <c r="E534" s="50"/>
    </row>
    <row r="535" spans="4:5" ht="15.75" customHeight="1" x14ac:dyDescent="0.25">
      <c r="D535" s="50"/>
      <c r="E535" s="50"/>
    </row>
    <row r="536" spans="4:5" ht="15.75" customHeight="1" x14ac:dyDescent="0.25">
      <c r="D536" s="50"/>
      <c r="E536" s="50"/>
    </row>
    <row r="537" spans="4:5" ht="15.75" customHeight="1" x14ac:dyDescent="0.25">
      <c r="D537" s="50"/>
      <c r="E537" s="50"/>
    </row>
    <row r="538" spans="4:5" ht="15.75" customHeight="1" x14ac:dyDescent="0.25">
      <c r="D538" s="50"/>
      <c r="E538" s="50"/>
    </row>
    <row r="539" spans="4:5" ht="15.75" customHeight="1" x14ac:dyDescent="0.25">
      <c r="D539" s="50"/>
      <c r="E539" s="50"/>
    </row>
    <row r="540" spans="4:5" ht="15.75" customHeight="1" x14ac:dyDescent="0.25">
      <c r="D540" s="50"/>
      <c r="E540" s="50"/>
    </row>
    <row r="541" spans="4:5" ht="15.75" customHeight="1" x14ac:dyDescent="0.25">
      <c r="D541" s="50"/>
      <c r="E541" s="50"/>
    </row>
    <row r="542" spans="4:5" ht="15.75" customHeight="1" x14ac:dyDescent="0.25">
      <c r="D542" s="50"/>
      <c r="E542" s="50"/>
    </row>
    <row r="543" spans="4:5" ht="15.75" customHeight="1" x14ac:dyDescent="0.25">
      <c r="D543" s="50"/>
      <c r="E543" s="50"/>
    </row>
    <row r="544" spans="4:5" ht="15.75" customHeight="1" x14ac:dyDescent="0.25">
      <c r="D544" s="50"/>
      <c r="E544" s="50"/>
    </row>
    <row r="545" spans="4:5" ht="15.75" customHeight="1" x14ac:dyDescent="0.25">
      <c r="D545" s="50"/>
      <c r="E545" s="50"/>
    </row>
    <row r="546" spans="4:5" ht="15.75" customHeight="1" x14ac:dyDescent="0.25">
      <c r="D546" s="50"/>
      <c r="E546" s="50"/>
    </row>
    <row r="547" spans="4:5" ht="15.75" customHeight="1" x14ac:dyDescent="0.25">
      <c r="D547" s="50"/>
      <c r="E547" s="50"/>
    </row>
    <row r="548" spans="4:5" ht="15.75" customHeight="1" x14ac:dyDescent="0.25">
      <c r="D548" s="50"/>
      <c r="E548" s="50"/>
    </row>
    <row r="549" spans="4:5" ht="15.75" customHeight="1" x14ac:dyDescent="0.25">
      <c r="D549" s="50"/>
      <c r="E549" s="50"/>
    </row>
    <row r="550" spans="4:5" ht="15.75" customHeight="1" x14ac:dyDescent="0.25">
      <c r="D550" s="50"/>
      <c r="E550" s="50"/>
    </row>
    <row r="551" spans="4:5" ht="15.75" customHeight="1" x14ac:dyDescent="0.25">
      <c r="D551" s="50"/>
      <c r="E551" s="50"/>
    </row>
    <row r="552" spans="4:5" ht="15.75" customHeight="1" x14ac:dyDescent="0.25">
      <c r="D552" s="50"/>
      <c r="E552" s="50"/>
    </row>
    <row r="553" spans="4:5" ht="15.75" customHeight="1" x14ac:dyDescent="0.25">
      <c r="D553" s="50"/>
      <c r="E553" s="50"/>
    </row>
    <row r="554" spans="4:5" ht="15.75" customHeight="1" x14ac:dyDescent="0.25">
      <c r="D554" s="50"/>
      <c r="E554" s="50"/>
    </row>
    <row r="555" spans="4:5" ht="15.75" customHeight="1" x14ac:dyDescent="0.25">
      <c r="D555" s="50"/>
      <c r="E555" s="50"/>
    </row>
    <row r="556" spans="4:5" ht="15.75" customHeight="1" x14ac:dyDescent="0.25">
      <c r="D556" s="50"/>
      <c r="E556" s="50"/>
    </row>
    <row r="557" spans="4:5" ht="15.75" customHeight="1" x14ac:dyDescent="0.25">
      <c r="D557" s="50"/>
      <c r="E557" s="50"/>
    </row>
    <row r="558" spans="4:5" ht="15.75" customHeight="1" x14ac:dyDescent="0.25">
      <c r="D558" s="50"/>
      <c r="E558" s="50"/>
    </row>
    <row r="559" spans="4:5" ht="15.75" customHeight="1" x14ac:dyDescent="0.25">
      <c r="D559" s="50"/>
      <c r="E559" s="50"/>
    </row>
    <row r="560" spans="4:5" ht="15.75" customHeight="1" x14ac:dyDescent="0.25">
      <c r="D560" s="50"/>
      <c r="E560" s="50"/>
    </row>
    <row r="561" spans="4:5" ht="15.75" customHeight="1" x14ac:dyDescent="0.25">
      <c r="D561" s="50"/>
      <c r="E561" s="50"/>
    </row>
    <row r="562" spans="4:5" ht="15.75" customHeight="1" x14ac:dyDescent="0.25">
      <c r="D562" s="50"/>
      <c r="E562" s="50"/>
    </row>
    <row r="563" spans="4:5" ht="15.75" customHeight="1" x14ac:dyDescent="0.25">
      <c r="D563" s="50"/>
      <c r="E563" s="50"/>
    </row>
    <row r="564" spans="4:5" ht="15.75" customHeight="1" x14ac:dyDescent="0.25">
      <c r="D564" s="50"/>
      <c r="E564" s="50"/>
    </row>
    <row r="565" spans="4:5" ht="15.75" customHeight="1" x14ac:dyDescent="0.25">
      <c r="D565" s="50"/>
      <c r="E565" s="50"/>
    </row>
    <row r="566" spans="4:5" ht="15.75" customHeight="1" x14ac:dyDescent="0.25">
      <c r="D566" s="50"/>
      <c r="E566" s="50"/>
    </row>
    <row r="567" spans="4:5" ht="15.75" customHeight="1" x14ac:dyDescent="0.25">
      <c r="D567" s="50"/>
      <c r="E567" s="50"/>
    </row>
    <row r="568" spans="4:5" ht="15.75" customHeight="1" x14ac:dyDescent="0.25">
      <c r="D568" s="50"/>
      <c r="E568" s="50"/>
    </row>
    <row r="569" spans="4:5" ht="15.75" customHeight="1" x14ac:dyDescent="0.25">
      <c r="D569" s="50"/>
      <c r="E569" s="50"/>
    </row>
    <row r="570" spans="4:5" ht="15.75" customHeight="1" x14ac:dyDescent="0.25">
      <c r="D570" s="50"/>
      <c r="E570" s="50"/>
    </row>
    <row r="571" spans="4:5" ht="15.75" customHeight="1" x14ac:dyDescent="0.25">
      <c r="D571" s="50"/>
      <c r="E571" s="50"/>
    </row>
    <row r="572" spans="4:5" ht="15.75" customHeight="1" x14ac:dyDescent="0.25">
      <c r="D572" s="50"/>
      <c r="E572" s="50"/>
    </row>
    <row r="573" spans="4:5" ht="15.75" customHeight="1" x14ac:dyDescent="0.25">
      <c r="D573" s="50"/>
      <c r="E573" s="50"/>
    </row>
    <row r="574" spans="4:5" ht="15.75" customHeight="1" x14ac:dyDescent="0.25">
      <c r="D574" s="50"/>
      <c r="E574" s="50"/>
    </row>
    <row r="575" spans="4:5" ht="15.75" customHeight="1" x14ac:dyDescent="0.25">
      <c r="D575" s="50"/>
      <c r="E575" s="50"/>
    </row>
    <row r="576" spans="4:5" ht="15.75" customHeight="1" x14ac:dyDescent="0.25">
      <c r="D576" s="50"/>
      <c r="E576" s="50"/>
    </row>
    <row r="577" spans="4:5" ht="15.75" customHeight="1" x14ac:dyDescent="0.25">
      <c r="D577" s="50"/>
      <c r="E577" s="50"/>
    </row>
    <row r="578" spans="4:5" ht="15.75" customHeight="1" x14ac:dyDescent="0.25">
      <c r="D578" s="50"/>
      <c r="E578" s="50"/>
    </row>
    <row r="579" spans="4:5" ht="15.75" customHeight="1" x14ac:dyDescent="0.25">
      <c r="D579" s="50"/>
      <c r="E579" s="50"/>
    </row>
    <row r="580" spans="4:5" ht="15.75" customHeight="1" x14ac:dyDescent="0.25">
      <c r="D580" s="50"/>
      <c r="E580" s="50"/>
    </row>
    <row r="581" spans="4:5" ht="15.75" customHeight="1" x14ac:dyDescent="0.25">
      <c r="D581" s="50"/>
      <c r="E581" s="50"/>
    </row>
    <row r="582" spans="4:5" ht="15.75" customHeight="1" x14ac:dyDescent="0.25">
      <c r="D582" s="50"/>
      <c r="E582" s="50"/>
    </row>
    <row r="583" spans="4:5" ht="15.75" customHeight="1" x14ac:dyDescent="0.25">
      <c r="D583" s="50"/>
      <c r="E583" s="50"/>
    </row>
    <row r="584" spans="4:5" ht="15.75" customHeight="1" x14ac:dyDescent="0.25">
      <c r="D584" s="50"/>
      <c r="E584" s="50"/>
    </row>
    <row r="585" spans="4:5" ht="15.75" customHeight="1" x14ac:dyDescent="0.25">
      <c r="D585" s="50"/>
      <c r="E585" s="50"/>
    </row>
    <row r="586" spans="4:5" ht="15.75" customHeight="1" x14ac:dyDescent="0.25">
      <c r="D586" s="50"/>
      <c r="E586" s="50"/>
    </row>
    <row r="587" spans="4:5" ht="15.75" customHeight="1" x14ac:dyDescent="0.25">
      <c r="D587" s="50"/>
      <c r="E587" s="50"/>
    </row>
    <row r="588" spans="4:5" ht="15.75" customHeight="1" x14ac:dyDescent="0.25">
      <c r="D588" s="50"/>
      <c r="E588" s="50"/>
    </row>
    <row r="589" spans="4:5" ht="15.75" customHeight="1" x14ac:dyDescent="0.25">
      <c r="D589" s="50"/>
      <c r="E589" s="50"/>
    </row>
    <row r="590" spans="4:5" ht="15.75" customHeight="1" x14ac:dyDescent="0.25">
      <c r="D590" s="50"/>
      <c r="E590" s="50"/>
    </row>
    <row r="591" spans="4:5" ht="15.75" customHeight="1" x14ac:dyDescent="0.25">
      <c r="D591" s="50"/>
      <c r="E591" s="50"/>
    </row>
    <row r="592" spans="4:5" ht="15.75" customHeight="1" x14ac:dyDescent="0.25">
      <c r="D592" s="50"/>
      <c r="E592" s="50"/>
    </row>
    <row r="593" spans="4:5" ht="15.75" customHeight="1" x14ac:dyDescent="0.25">
      <c r="D593" s="50"/>
      <c r="E593" s="50"/>
    </row>
    <row r="594" spans="4:5" ht="15.75" customHeight="1" x14ac:dyDescent="0.25">
      <c r="D594" s="50"/>
      <c r="E594" s="50"/>
    </row>
    <row r="595" spans="4:5" ht="15.75" customHeight="1" x14ac:dyDescent="0.25">
      <c r="D595" s="50"/>
      <c r="E595" s="50"/>
    </row>
    <row r="596" spans="4:5" ht="15.75" customHeight="1" x14ac:dyDescent="0.25">
      <c r="D596" s="50"/>
      <c r="E596" s="50"/>
    </row>
    <row r="597" spans="4:5" ht="15.75" customHeight="1" x14ac:dyDescent="0.25">
      <c r="D597" s="50"/>
      <c r="E597" s="50"/>
    </row>
    <row r="598" spans="4:5" ht="15.75" customHeight="1" x14ac:dyDescent="0.25">
      <c r="D598" s="50"/>
      <c r="E598" s="50"/>
    </row>
    <row r="599" spans="4:5" ht="15.75" customHeight="1" x14ac:dyDescent="0.25">
      <c r="D599" s="50"/>
      <c r="E599" s="50"/>
    </row>
    <row r="600" spans="4:5" ht="15.75" customHeight="1" x14ac:dyDescent="0.25">
      <c r="D600" s="50"/>
      <c r="E600" s="50"/>
    </row>
    <row r="601" spans="4:5" ht="15.75" customHeight="1" x14ac:dyDescent="0.25">
      <c r="D601" s="50"/>
      <c r="E601" s="50"/>
    </row>
    <row r="602" spans="4:5" ht="15.75" customHeight="1" x14ac:dyDescent="0.25">
      <c r="D602" s="50"/>
      <c r="E602" s="50"/>
    </row>
    <row r="603" spans="4:5" ht="15.75" customHeight="1" x14ac:dyDescent="0.25">
      <c r="D603" s="50"/>
      <c r="E603" s="50"/>
    </row>
    <row r="604" spans="4:5" ht="15.75" customHeight="1" x14ac:dyDescent="0.25">
      <c r="D604" s="50"/>
      <c r="E604" s="50"/>
    </row>
    <row r="605" spans="4:5" ht="15.75" customHeight="1" x14ac:dyDescent="0.25">
      <c r="D605" s="50"/>
      <c r="E605" s="50"/>
    </row>
    <row r="606" spans="4:5" ht="15.75" customHeight="1" x14ac:dyDescent="0.25">
      <c r="D606" s="50"/>
      <c r="E606" s="50"/>
    </row>
    <row r="607" spans="4:5" ht="15.75" customHeight="1" x14ac:dyDescent="0.25">
      <c r="D607" s="50"/>
      <c r="E607" s="50"/>
    </row>
    <row r="608" spans="4:5" ht="15.75" customHeight="1" x14ac:dyDescent="0.25">
      <c r="D608" s="50"/>
      <c r="E608" s="50"/>
    </row>
    <row r="609" spans="4:5" ht="15.75" customHeight="1" x14ac:dyDescent="0.25">
      <c r="D609" s="50"/>
      <c r="E609" s="50"/>
    </row>
    <row r="610" spans="4:5" ht="15.75" customHeight="1" x14ac:dyDescent="0.25">
      <c r="D610" s="50"/>
      <c r="E610" s="50"/>
    </row>
    <row r="611" spans="4:5" ht="15.75" customHeight="1" x14ac:dyDescent="0.25">
      <c r="D611" s="50"/>
      <c r="E611" s="50"/>
    </row>
    <row r="612" spans="4:5" ht="15.75" customHeight="1" x14ac:dyDescent="0.25">
      <c r="D612" s="50"/>
      <c r="E612" s="50"/>
    </row>
    <row r="613" spans="4:5" ht="15.75" customHeight="1" x14ac:dyDescent="0.25">
      <c r="D613" s="50"/>
      <c r="E613" s="50"/>
    </row>
    <row r="614" spans="4:5" ht="15.75" customHeight="1" x14ac:dyDescent="0.25">
      <c r="D614" s="50"/>
      <c r="E614" s="50"/>
    </row>
    <row r="615" spans="4:5" ht="15.75" customHeight="1" x14ac:dyDescent="0.25">
      <c r="D615" s="50"/>
      <c r="E615" s="50"/>
    </row>
    <row r="616" spans="4:5" ht="15.75" customHeight="1" x14ac:dyDescent="0.25">
      <c r="D616" s="50"/>
      <c r="E616" s="50"/>
    </row>
    <row r="617" spans="4:5" ht="15.75" customHeight="1" x14ac:dyDescent="0.25">
      <c r="D617" s="50"/>
      <c r="E617" s="50"/>
    </row>
    <row r="618" spans="4:5" ht="15.75" customHeight="1" x14ac:dyDescent="0.25">
      <c r="D618" s="50"/>
      <c r="E618" s="50"/>
    </row>
    <row r="619" spans="4:5" ht="15.75" customHeight="1" x14ac:dyDescent="0.25">
      <c r="D619" s="50"/>
      <c r="E619" s="50"/>
    </row>
    <row r="620" spans="4:5" ht="15.75" customHeight="1" x14ac:dyDescent="0.25">
      <c r="D620" s="50"/>
      <c r="E620" s="50"/>
    </row>
    <row r="621" spans="4:5" ht="15.75" customHeight="1" x14ac:dyDescent="0.25">
      <c r="D621" s="50"/>
      <c r="E621" s="50"/>
    </row>
    <row r="622" spans="4:5" ht="15.75" customHeight="1" x14ac:dyDescent="0.25">
      <c r="D622" s="50"/>
      <c r="E622" s="50"/>
    </row>
    <row r="623" spans="4:5" ht="15.75" customHeight="1" x14ac:dyDescent="0.25">
      <c r="D623" s="50"/>
      <c r="E623" s="50"/>
    </row>
    <row r="624" spans="4:5" ht="15.75" customHeight="1" x14ac:dyDescent="0.25">
      <c r="D624" s="50"/>
      <c r="E624" s="50"/>
    </row>
    <row r="625" spans="4:5" ht="15.75" customHeight="1" x14ac:dyDescent="0.25">
      <c r="D625" s="50"/>
      <c r="E625" s="50"/>
    </row>
    <row r="626" spans="4:5" ht="15.75" customHeight="1" x14ac:dyDescent="0.25">
      <c r="D626" s="50"/>
      <c r="E626" s="50"/>
    </row>
    <row r="627" spans="4:5" ht="15.75" customHeight="1" x14ac:dyDescent="0.25">
      <c r="D627" s="50"/>
      <c r="E627" s="50"/>
    </row>
    <row r="628" spans="4:5" ht="15.75" customHeight="1" x14ac:dyDescent="0.25">
      <c r="D628" s="50"/>
      <c r="E628" s="50"/>
    </row>
    <row r="629" spans="4:5" ht="15.75" customHeight="1" x14ac:dyDescent="0.25">
      <c r="D629" s="50"/>
      <c r="E629" s="50"/>
    </row>
    <row r="630" spans="4:5" ht="15.75" customHeight="1" x14ac:dyDescent="0.25">
      <c r="D630" s="50"/>
      <c r="E630" s="50"/>
    </row>
    <row r="631" spans="4:5" ht="15.75" customHeight="1" x14ac:dyDescent="0.25">
      <c r="D631" s="50"/>
      <c r="E631" s="50"/>
    </row>
    <row r="632" spans="4:5" ht="15.75" customHeight="1" x14ac:dyDescent="0.25">
      <c r="D632" s="50"/>
      <c r="E632" s="50"/>
    </row>
    <row r="633" spans="4:5" ht="15.75" customHeight="1" x14ac:dyDescent="0.25">
      <c r="D633" s="50"/>
      <c r="E633" s="50"/>
    </row>
    <row r="634" spans="4:5" ht="15.75" customHeight="1" x14ac:dyDescent="0.25">
      <c r="D634" s="50"/>
      <c r="E634" s="50"/>
    </row>
    <row r="635" spans="4:5" ht="15.75" customHeight="1" x14ac:dyDescent="0.25">
      <c r="D635" s="50"/>
      <c r="E635" s="50"/>
    </row>
    <row r="636" spans="4:5" ht="15.75" customHeight="1" x14ac:dyDescent="0.25">
      <c r="D636" s="50"/>
      <c r="E636" s="50"/>
    </row>
    <row r="637" spans="4:5" ht="15.75" customHeight="1" x14ac:dyDescent="0.25">
      <c r="D637" s="50"/>
      <c r="E637" s="50"/>
    </row>
    <row r="638" spans="4:5" ht="15.75" customHeight="1" x14ac:dyDescent="0.25">
      <c r="D638" s="50"/>
      <c r="E638" s="50"/>
    </row>
    <row r="639" spans="4:5" ht="15.75" customHeight="1" x14ac:dyDescent="0.25">
      <c r="D639" s="50"/>
      <c r="E639" s="50"/>
    </row>
    <row r="640" spans="4:5" ht="15.75" customHeight="1" x14ac:dyDescent="0.25">
      <c r="D640" s="50"/>
      <c r="E640" s="50"/>
    </row>
    <row r="641" spans="4:5" ht="15.75" customHeight="1" x14ac:dyDescent="0.25">
      <c r="D641" s="50"/>
      <c r="E641" s="50"/>
    </row>
    <row r="642" spans="4:5" ht="15.75" customHeight="1" x14ac:dyDescent="0.25">
      <c r="D642" s="50"/>
      <c r="E642" s="50"/>
    </row>
    <row r="643" spans="4:5" ht="15.75" customHeight="1" x14ac:dyDescent="0.25">
      <c r="D643" s="50"/>
      <c r="E643" s="50"/>
    </row>
    <row r="644" spans="4:5" ht="15.75" customHeight="1" x14ac:dyDescent="0.25">
      <c r="D644" s="50"/>
      <c r="E644" s="50"/>
    </row>
    <row r="645" spans="4:5" ht="15.75" customHeight="1" x14ac:dyDescent="0.25">
      <c r="D645" s="50"/>
      <c r="E645" s="50"/>
    </row>
    <row r="646" spans="4:5" ht="15.75" customHeight="1" x14ac:dyDescent="0.25">
      <c r="D646" s="50"/>
      <c r="E646" s="50"/>
    </row>
    <row r="647" spans="4:5" ht="15.75" customHeight="1" x14ac:dyDescent="0.25">
      <c r="D647" s="50"/>
      <c r="E647" s="50"/>
    </row>
    <row r="648" spans="4:5" ht="15.75" customHeight="1" x14ac:dyDescent="0.25">
      <c r="D648" s="50"/>
      <c r="E648" s="50"/>
    </row>
    <row r="649" spans="4:5" ht="15.75" customHeight="1" x14ac:dyDescent="0.25">
      <c r="D649" s="50"/>
      <c r="E649" s="50"/>
    </row>
    <row r="650" spans="4:5" ht="15.75" customHeight="1" x14ac:dyDescent="0.25">
      <c r="D650" s="50"/>
      <c r="E650" s="50"/>
    </row>
    <row r="651" spans="4:5" ht="15.75" customHeight="1" x14ac:dyDescent="0.25">
      <c r="D651" s="50"/>
      <c r="E651" s="50"/>
    </row>
    <row r="652" spans="4:5" ht="15.75" customHeight="1" x14ac:dyDescent="0.25">
      <c r="D652" s="50"/>
      <c r="E652" s="50"/>
    </row>
    <row r="653" spans="4:5" ht="15.75" customHeight="1" x14ac:dyDescent="0.25">
      <c r="D653" s="50"/>
      <c r="E653" s="50"/>
    </row>
    <row r="654" spans="4:5" ht="15.75" customHeight="1" x14ac:dyDescent="0.25">
      <c r="D654" s="50"/>
      <c r="E654" s="50"/>
    </row>
    <row r="655" spans="4:5" ht="15.75" customHeight="1" x14ac:dyDescent="0.25">
      <c r="D655" s="50"/>
      <c r="E655" s="50"/>
    </row>
    <row r="656" spans="4:5" ht="15.75" customHeight="1" x14ac:dyDescent="0.25">
      <c r="D656" s="50"/>
      <c r="E656" s="50"/>
    </row>
    <row r="657" spans="4:5" ht="15.75" customHeight="1" x14ac:dyDescent="0.25">
      <c r="D657" s="50"/>
      <c r="E657" s="50"/>
    </row>
    <row r="658" spans="4:5" ht="15.75" customHeight="1" x14ac:dyDescent="0.25">
      <c r="D658" s="50"/>
      <c r="E658" s="50"/>
    </row>
    <row r="659" spans="4:5" ht="15.75" customHeight="1" x14ac:dyDescent="0.25">
      <c r="D659" s="50"/>
      <c r="E659" s="50"/>
    </row>
    <row r="660" spans="4:5" ht="15.75" customHeight="1" x14ac:dyDescent="0.25">
      <c r="D660" s="50"/>
      <c r="E660" s="50"/>
    </row>
    <row r="661" spans="4:5" ht="15.75" customHeight="1" x14ac:dyDescent="0.25">
      <c r="D661" s="50"/>
      <c r="E661" s="50"/>
    </row>
    <row r="662" spans="4:5" ht="15.75" customHeight="1" x14ac:dyDescent="0.25">
      <c r="D662" s="50"/>
      <c r="E662" s="50"/>
    </row>
    <row r="663" spans="4:5" ht="15.75" customHeight="1" x14ac:dyDescent="0.25">
      <c r="D663" s="50"/>
      <c r="E663" s="50"/>
    </row>
    <row r="664" spans="4:5" ht="15.75" customHeight="1" x14ac:dyDescent="0.25">
      <c r="D664" s="50"/>
      <c r="E664" s="50"/>
    </row>
    <row r="665" spans="4:5" ht="15.75" customHeight="1" x14ac:dyDescent="0.25">
      <c r="D665" s="50"/>
      <c r="E665" s="50"/>
    </row>
    <row r="666" spans="4:5" ht="15.75" customHeight="1" x14ac:dyDescent="0.25">
      <c r="D666" s="50"/>
      <c r="E666" s="50"/>
    </row>
    <row r="667" spans="4:5" ht="15.75" customHeight="1" x14ac:dyDescent="0.25">
      <c r="D667" s="50"/>
      <c r="E667" s="50"/>
    </row>
    <row r="668" spans="4:5" ht="15.75" customHeight="1" x14ac:dyDescent="0.25">
      <c r="D668" s="50"/>
      <c r="E668" s="50"/>
    </row>
    <row r="669" spans="4:5" ht="15.75" customHeight="1" x14ac:dyDescent="0.25">
      <c r="D669" s="50"/>
      <c r="E669" s="50"/>
    </row>
    <row r="670" spans="4:5" ht="15.75" customHeight="1" x14ac:dyDescent="0.25">
      <c r="D670" s="50"/>
      <c r="E670" s="50"/>
    </row>
    <row r="671" spans="4:5" ht="15.75" customHeight="1" x14ac:dyDescent="0.25">
      <c r="D671" s="50"/>
      <c r="E671" s="50"/>
    </row>
    <row r="672" spans="4:5" ht="15.75" customHeight="1" x14ac:dyDescent="0.25">
      <c r="D672" s="50"/>
      <c r="E672" s="50"/>
    </row>
    <row r="673" spans="4:5" ht="15.75" customHeight="1" x14ac:dyDescent="0.25">
      <c r="D673" s="50"/>
      <c r="E673" s="50"/>
    </row>
    <row r="674" spans="4:5" ht="15.75" customHeight="1" x14ac:dyDescent="0.25">
      <c r="D674" s="50"/>
      <c r="E674" s="50"/>
    </row>
    <row r="675" spans="4:5" ht="15.75" customHeight="1" x14ac:dyDescent="0.25">
      <c r="D675" s="50"/>
      <c r="E675" s="50"/>
    </row>
    <row r="676" spans="4:5" ht="15.75" customHeight="1" x14ac:dyDescent="0.25">
      <c r="D676" s="50"/>
      <c r="E676" s="50"/>
    </row>
    <row r="677" spans="4:5" ht="15.75" customHeight="1" x14ac:dyDescent="0.25">
      <c r="D677" s="50"/>
      <c r="E677" s="50"/>
    </row>
    <row r="678" spans="4:5" ht="15.75" customHeight="1" x14ac:dyDescent="0.25">
      <c r="D678" s="50"/>
      <c r="E678" s="50"/>
    </row>
    <row r="679" spans="4:5" ht="15.75" customHeight="1" x14ac:dyDescent="0.25">
      <c r="D679" s="50"/>
      <c r="E679" s="50"/>
    </row>
    <row r="680" spans="4:5" ht="15.75" customHeight="1" x14ac:dyDescent="0.25">
      <c r="D680" s="50"/>
      <c r="E680" s="50"/>
    </row>
    <row r="681" spans="4:5" ht="15.75" customHeight="1" x14ac:dyDescent="0.25">
      <c r="D681" s="50"/>
      <c r="E681" s="50"/>
    </row>
    <row r="682" spans="4:5" ht="15.75" customHeight="1" x14ac:dyDescent="0.25">
      <c r="D682" s="50"/>
      <c r="E682" s="50"/>
    </row>
    <row r="683" spans="4:5" ht="15.75" customHeight="1" x14ac:dyDescent="0.25">
      <c r="D683" s="50"/>
      <c r="E683" s="50"/>
    </row>
    <row r="684" spans="4:5" ht="15.75" customHeight="1" x14ac:dyDescent="0.25">
      <c r="D684" s="50"/>
      <c r="E684" s="50"/>
    </row>
    <row r="685" spans="4:5" ht="15.75" customHeight="1" x14ac:dyDescent="0.25">
      <c r="D685" s="50"/>
      <c r="E685" s="50"/>
    </row>
    <row r="686" spans="4:5" ht="15.75" customHeight="1" x14ac:dyDescent="0.25">
      <c r="D686" s="50"/>
      <c r="E686" s="50"/>
    </row>
    <row r="687" spans="4:5" ht="15.75" customHeight="1" x14ac:dyDescent="0.25">
      <c r="D687" s="50"/>
      <c r="E687" s="50"/>
    </row>
    <row r="688" spans="4:5" ht="15.75" customHeight="1" x14ac:dyDescent="0.25">
      <c r="D688" s="50"/>
      <c r="E688" s="50"/>
    </row>
    <row r="689" spans="4:5" ht="15.75" customHeight="1" x14ac:dyDescent="0.25">
      <c r="D689" s="50"/>
      <c r="E689" s="50"/>
    </row>
    <row r="690" spans="4:5" ht="15.75" customHeight="1" x14ac:dyDescent="0.25">
      <c r="D690" s="50"/>
      <c r="E690" s="50"/>
    </row>
    <row r="691" spans="4:5" ht="15.75" customHeight="1" x14ac:dyDescent="0.25">
      <c r="D691" s="50"/>
      <c r="E691" s="50"/>
    </row>
    <row r="692" spans="4:5" ht="15.75" customHeight="1" x14ac:dyDescent="0.25">
      <c r="D692" s="50"/>
      <c r="E692" s="50"/>
    </row>
    <row r="693" spans="4:5" ht="15.75" customHeight="1" x14ac:dyDescent="0.25">
      <c r="D693" s="50"/>
      <c r="E693" s="50"/>
    </row>
    <row r="694" spans="4:5" ht="15.75" customHeight="1" x14ac:dyDescent="0.25">
      <c r="D694" s="50"/>
      <c r="E694" s="50"/>
    </row>
    <row r="695" spans="4:5" ht="15.75" customHeight="1" x14ac:dyDescent="0.25">
      <c r="D695" s="50"/>
      <c r="E695" s="50"/>
    </row>
    <row r="696" spans="4:5" ht="15.75" customHeight="1" x14ac:dyDescent="0.25">
      <c r="D696" s="50"/>
      <c r="E696" s="50"/>
    </row>
    <row r="697" spans="4:5" ht="15.75" customHeight="1" x14ac:dyDescent="0.25">
      <c r="D697" s="50"/>
      <c r="E697" s="50"/>
    </row>
    <row r="698" spans="4:5" ht="15.75" customHeight="1" x14ac:dyDescent="0.25">
      <c r="D698" s="50"/>
      <c r="E698" s="50"/>
    </row>
    <row r="699" spans="4:5" ht="15.75" customHeight="1" x14ac:dyDescent="0.25">
      <c r="D699" s="50"/>
      <c r="E699" s="50"/>
    </row>
    <row r="700" spans="4:5" ht="15.75" customHeight="1" x14ac:dyDescent="0.25">
      <c r="D700" s="50"/>
      <c r="E700" s="50"/>
    </row>
    <row r="701" spans="4:5" ht="15.75" customHeight="1" x14ac:dyDescent="0.25">
      <c r="D701" s="50"/>
      <c r="E701" s="50"/>
    </row>
    <row r="702" spans="4:5" ht="15.75" customHeight="1" x14ac:dyDescent="0.25">
      <c r="D702" s="50"/>
      <c r="E702" s="50"/>
    </row>
    <row r="703" spans="4:5" ht="15.75" customHeight="1" x14ac:dyDescent="0.25">
      <c r="D703" s="50"/>
      <c r="E703" s="50"/>
    </row>
    <row r="704" spans="4:5" ht="15.75" customHeight="1" x14ac:dyDescent="0.25">
      <c r="D704" s="50"/>
      <c r="E704" s="50"/>
    </row>
    <row r="705" spans="4:5" ht="15.75" customHeight="1" x14ac:dyDescent="0.25">
      <c r="D705" s="50"/>
      <c r="E705" s="50"/>
    </row>
    <row r="706" spans="4:5" ht="15.75" customHeight="1" x14ac:dyDescent="0.25">
      <c r="D706" s="50"/>
      <c r="E706" s="50"/>
    </row>
    <row r="707" spans="4:5" ht="15.75" customHeight="1" x14ac:dyDescent="0.25">
      <c r="D707" s="50"/>
      <c r="E707" s="50"/>
    </row>
    <row r="708" spans="4:5" ht="15.75" customHeight="1" x14ac:dyDescent="0.25">
      <c r="D708" s="50"/>
      <c r="E708" s="50"/>
    </row>
    <row r="709" spans="4:5" ht="15.75" customHeight="1" x14ac:dyDescent="0.25">
      <c r="D709" s="50"/>
      <c r="E709" s="50"/>
    </row>
    <row r="710" spans="4:5" ht="15.75" customHeight="1" x14ac:dyDescent="0.25">
      <c r="D710" s="50"/>
      <c r="E710" s="50"/>
    </row>
    <row r="711" spans="4:5" ht="15.75" customHeight="1" x14ac:dyDescent="0.25">
      <c r="D711" s="50"/>
      <c r="E711" s="50"/>
    </row>
    <row r="712" spans="4:5" ht="15.75" customHeight="1" x14ac:dyDescent="0.25">
      <c r="D712" s="50"/>
      <c r="E712" s="50"/>
    </row>
    <row r="713" spans="4:5" ht="15.75" customHeight="1" x14ac:dyDescent="0.25">
      <c r="D713" s="50"/>
      <c r="E713" s="50"/>
    </row>
    <row r="714" spans="4:5" ht="15.75" customHeight="1" x14ac:dyDescent="0.25">
      <c r="D714" s="50"/>
      <c r="E714" s="50"/>
    </row>
    <row r="715" spans="4:5" ht="15.75" customHeight="1" x14ac:dyDescent="0.25">
      <c r="D715" s="50"/>
      <c r="E715" s="50"/>
    </row>
    <row r="716" spans="4:5" ht="15.75" customHeight="1" x14ac:dyDescent="0.25">
      <c r="D716" s="50"/>
      <c r="E716" s="50"/>
    </row>
    <row r="717" spans="4:5" ht="15.75" customHeight="1" x14ac:dyDescent="0.25">
      <c r="D717" s="50"/>
      <c r="E717" s="50"/>
    </row>
    <row r="718" spans="4:5" ht="15.75" customHeight="1" x14ac:dyDescent="0.25">
      <c r="D718" s="50"/>
      <c r="E718" s="50"/>
    </row>
    <row r="719" spans="4:5" ht="15.75" customHeight="1" x14ac:dyDescent="0.25">
      <c r="D719" s="50"/>
      <c r="E719" s="50"/>
    </row>
    <row r="720" spans="4:5" ht="15.75" customHeight="1" x14ac:dyDescent="0.25">
      <c r="D720" s="50"/>
      <c r="E720" s="50"/>
    </row>
    <row r="721" spans="4:5" ht="15.75" customHeight="1" x14ac:dyDescent="0.25">
      <c r="D721" s="50"/>
      <c r="E721" s="50"/>
    </row>
    <row r="722" spans="4:5" ht="15.75" customHeight="1" x14ac:dyDescent="0.25">
      <c r="D722" s="50"/>
      <c r="E722" s="50"/>
    </row>
    <row r="723" spans="4:5" ht="15.75" customHeight="1" x14ac:dyDescent="0.25">
      <c r="D723" s="50"/>
      <c r="E723" s="50"/>
    </row>
    <row r="724" spans="4:5" ht="15.75" customHeight="1" x14ac:dyDescent="0.25">
      <c r="D724" s="50"/>
      <c r="E724" s="50"/>
    </row>
    <row r="725" spans="4:5" ht="15.75" customHeight="1" x14ac:dyDescent="0.25">
      <c r="D725" s="50"/>
      <c r="E725" s="50"/>
    </row>
    <row r="726" spans="4:5" ht="15.75" customHeight="1" x14ac:dyDescent="0.25">
      <c r="D726" s="50"/>
      <c r="E726" s="50"/>
    </row>
    <row r="727" spans="4:5" ht="15.75" customHeight="1" x14ac:dyDescent="0.25">
      <c r="D727" s="50"/>
      <c r="E727" s="50"/>
    </row>
    <row r="728" spans="4:5" ht="15.75" customHeight="1" x14ac:dyDescent="0.25">
      <c r="D728" s="50"/>
      <c r="E728" s="50"/>
    </row>
    <row r="729" spans="4:5" ht="15.75" customHeight="1" x14ac:dyDescent="0.25">
      <c r="D729" s="50"/>
      <c r="E729" s="50"/>
    </row>
    <row r="730" spans="4:5" ht="15.75" customHeight="1" x14ac:dyDescent="0.25">
      <c r="D730" s="50"/>
      <c r="E730" s="50"/>
    </row>
    <row r="731" spans="4:5" ht="15.75" customHeight="1" x14ac:dyDescent="0.25">
      <c r="D731" s="50"/>
      <c r="E731" s="50"/>
    </row>
    <row r="732" spans="4:5" ht="15.75" customHeight="1" x14ac:dyDescent="0.25">
      <c r="D732" s="50"/>
      <c r="E732" s="50"/>
    </row>
    <row r="733" spans="4:5" ht="15.75" customHeight="1" x14ac:dyDescent="0.25">
      <c r="D733" s="50"/>
      <c r="E733" s="50"/>
    </row>
    <row r="734" spans="4:5" ht="15.75" customHeight="1" x14ac:dyDescent="0.25">
      <c r="D734" s="50"/>
      <c r="E734" s="50"/>
    </row>
    <row r="735" spans="4:5" ht="15.75" customHeight="1" x14ac:dyDescent="0.25">
      <c r="D735" s="50"/>
      <c r="E735" s="50"/>
    </row>
    <row r="736" spans="4:5" ht="15.75" customHeight="1" x14ac:dyDescent="0.25">
      <c r="D736" s="50"/>
      <c r="E736" s="50"/>
    </row>
    <row r="737" spans="4:5" ht="15.75" customHeight="1" x14ac:dyDescent="0.25">
      <c r="D737" s="50"/>
      <c r="E737" s="50"/>
    </row>
    <row r="738" spans="4:5" ht="15.75" customHeight="1" x14ac:dyDescent="0.25">
      <c r="D738" s="50"/>
      <c r="E738" s="50"/>
    </row>
    <row r="739" spans="4:5" ht="15.75" customHeight="1" x14ac:dyDescent="0.25">
      <c r="D739" s="50"/>
      <c r="E739" s="50"/>
    </row>
    <row r="740" spans="4:5" ht="15.75" customHeight="1" x14ac:dyDescent="0.25">
      <c r="D740" s="50"/>
      <c r="E740" s="50"/>
    </row>
    <row r="741" spans="4:5" ht="15.75" customHeight="1" x14ac:dyDescent="0.25">
      <c r="D741" s="50"/>
      <c r="E741" s="50"/>
    </row>
    <row r="742" spans="4:5" ht="15.75" customHeight="1" x14ac:dyDescent="0.25">
      <c r="D742" s="50"/>
      <c r="E742" s="50"/>
    </row>
    <row r="743" spans="4:5" ht="15.75" customHeight="1" x14ac:dyDescent="0.25">
      <c r="D743" s="50"/>
      <c r="E743" s="50"/>
    </row>
    <row r="744" spans="4:5" ht="15.75" customHeight="1" x14ac:dyDescent="0.25">
      <c r="D744" s="50"/>
      <c r="E744" s="50"/>
    </row>
    <row r="745" spans="4:5" ht="15.75" customHeight="1" x14ac:dyDescent="0.25">
      <c r="D745" s="50"/>
      <c r="E745" s="50"/>
    </row>
    <row r="746" spans="4:5" ht="15.75" customHeight="1" x14ac:dyDescent="0.25">
      <c r="D746" s="50"/>
      <c r="E746" s="50"/>
    </row>
    <row r="747" spans="4:5" ht="15.75" customHeight="1" x14ac:dyDescent="0.25">
      <c r="D747" s="50"/>
      <c r="E747" s="50"/>
    </row>
    <row r="748" spans="4:5" ht="15.75" customHeight="1" x14ac:dyDescent="0.25">
      <c r="D748" s="50"/>
      <c r="E748" s="50"/>
    </row>
    <row r="749" spans="4:5" ht="15.75" customHeight="1" x14ac:dyDescent="0.25">
      <c r="D749" s="50"/>
      <c r="E749" s="50"/>
    </row>
    <row r="750" spans="4:5" ht="15.75" customHeight="1" x14ac:dyDescent="0.25">
      <c r="D750" s="50"/>
      <c r="E750" s="50"/>
    </row>
    <row r="751" spans="4:5" ht="15.75" customHeight="1" x14ac:dyDescent="0.25">
      <c r="D751" s="50"/>
      <c r="E751" s="50"/>
    </row>
    <row r="752" spans="4:5" ht="15.75" customHeight="1" x14ac:dyDescent="0.25">
      <c r="D752" s="50"/>
      <c r="E752" s="50"/>
    </row>
    <row r="753" spans="4:5" ht="15.75" customHeight="1" x14ac:dyDescent="0.25">
      <c r="D753" s="50"/>
      <c r="E753" s="50"/>
    </row>
    <row r="754" spans="4:5" ht="15.75" customHeight="1" x14ac:dyDescent="0.25">
      <c r="D754" s="50"/>
      <c r="E754" s="50"/>
    </row>
    <row r="755" spans="4:5" ht="15.75" customHeight="1" x14ac:dyDescent="0.25">
      <c r="D755" s="50"/>
      <c r="E755" s="50"/>
    </row>
    <row r="756" spans="4:5" ht="15.75" customHeight="1" x14ac:dyDescent="0.25">
      <c r="D756" s="50"/>
      <c r="E756" s="50"/>
    </row>
    <row r="757" spans="4:5" ht="15.75" customHeight="1" x14ac:dyDescent="0.25">
      <c r="D757" s="50"/>
      <c r="E757" s="50"/>
    </row>
    <row r="758" spans="4:5" ht="15.75" customHeight="1" x14ac:dyDescent="0.25">
      <c r="D758" s="50"/>
      <c r="E758" s="50"/>
    </row>
    <row r="759" spans="4:5" ht="15.75" customHeight="1" x14ac:dyDescent="0.25">
      <c r="D759" s="50"/>
      <c r="E759" s="50"/>
    </row>
    <row r="760" spans="4:5" ht="15.75" customHeight="1" x14ac:dyDescent="0.25">
      <c r="D760" s="50"/>
      <c r="E760" s="50"/>
    </row>
    <row r="761" spans="4:5" ht="15.75" customHeight="1" x14ac:dyDescent="0.25">
      <c r="D761" s="50"/>
      <c r="E761" s="50"/>
    </row>
    <row r="762" spans="4:5" ht="15.75" customHeight="1" x14ac:dyDescent="0.25">
      <c r="D762" s="50"/>
      <c r="E762" s="50"/>
    </row>
    <row r="763" spans="4:5" ht="15.75" customHeight="1" x14ac:dyDescent="0.25">
      <c r="D763" s="50"/>
      <c r="E763" s="50"/>
    </row>
    <row r="764" spans="4:5" ht="15.75" customHeight="1" x14ac:dyDescent="0.25">
      <c r="D764" s="50"/>
      <c r="E764" s="50"/>
    </row>
    <row r="765" spans="4:5" ht="15.75" customHeight="1" x14ac:dyDescent="0.25">
      <c r="D765" s="50"/>
      <c r="E765" s="50"/>
    </row>
    <row r="766" spans="4:5" ht="15.75" customHeight="1" x14ac:dyDescent="0.25">
      <c r="D766" s="50"/>
      <c r="E766" s="50"/>
    </row>
    <row r="767" spans="4:5" ht="15.75" customHeight="1" x14ac:dyDescent="0.25">
      <c r="D767" s="50"/>
      <c r="E767" s="50"/>
    </row>
    <row r="768" spans="4:5" ht="15.75" customHeight="1" x14ac:dyDescent="0.25">
      <c r="D768" s="50"/>
      <c r="E768" s="50"/>
    </row>
    <row r="769" spans="4:5" ht="15.75" customHeight="1" x14ac:dyDescent="0.25">
      <c r="D769" s="50"/>
      <c r="E769" s="50"/>
    </row>
    <row r="770" spans="4:5" ht="15.75" customHeight="1" x14ac:dyDescent="0.25">
      <c r="D770" s="50"/>
      <c r="E770" s="50"/>
    </row>
    <row r="771" spans="4:5" ht="15.75" customHeight="1" x14ac:dyDescent="0.25">
      <c r="D771" s="50"/>
      <c r="E771" s="50"/>
    </row>
    <row r="772" spans="4:5" ht="15.75" customHeight="1" x14ac:dyDescent="0.25">
      <c r="D772" s="50"/>
      <c r="E772" s="50"/>
    </row>
    <row r="773" spans="4:5" ht="15.75" customHeight="1" x14ac:dyDescent="0.25">
      <c r="D773" s="50"/>
      <c r="E773" s="50"/>
    </row>
    <row r="774" spans="4:5" ht="15.75" customHeight="1" x14ac:dyDescent="0.25">
      <c r="D774" s="50"/>
      <c r="E774" s="50"/>
    </row>
    <row r="775" spans="4:5" ht="15.75" customHeight="1" x14ac:dyDescent="0.25">
      <c r="D775" s="50"/>
      <c r="E775" s="50"/>
    </row>
    <row r="776" spans="4:5" ht="15.75" customHeight="1" x14ac:dyDescent="0.25">
      <c r="D776" s="50"/>
      <c r="E776" s="50"/>
    </row>
    <row r="777" spans="4:5" ht="15.75" customHeight="1" x14ac:dyDescent="0.25">
      <c r="D777" s="50"/>
      <c r="E777" s="50"/>
    </row>
    <row r="778" spans="4:5" ht="15.75" customHeight="1" x14ac:dyDescent="0.25">
      <c r="D778" s="50"/>
      <c r="E778" s="50"/>
    </row>
    <row r="779" spans="4:5" ht="15.75" customHeight="1" x14ac:dyDescent="0.25">
      <c r="D779" s="50"/>
      <c r="E779" s="50"/>
    </row>
    <row r="780" spans="4:5" ht="15.75" customHeight="1" x14ac:dyDescent="0.25">
      <c r="D780" s="50"/>
      <c r="E780" s="50"/>
    </row>
    <row r="781" spans="4:5" ht="15.75" customHeight="1" x14ac:dyDescent="0.25">
      <c r="D781" s="50"/>
      <c r="E781" s="50"/>
    </row>
    <row r="782" spans="4:5" ht="15.75" customHeight="1" x14ac:dyDescent="0.25">
      <c r="D782" s="50"/>
      <c r="E782" s="50"/>
    </row>
    <row r="783" spans="4:5" ht="15.75" customHeight="1" x14ac:dyDescent="0.25">
      <c r="D783" s="50"/>
      <c r="E783" s="50"/>
    </row>
    <row r="784" spans="4:5" ht="15.75" customHeight="1" x14ac:dyDescent="0.25">
      <c r="D784" s="50"/>
      <c r="E784" s="50"/>
    </row>
    <row r="785" spans="4:5" ht="15.75" customHeight="1" x14ac:dyDescent="0.25">
      <c r="D785" s="50"/>
      <c r="E785" s="50"/>
    </row>
    <row r="786" spans="4:5" ht="15.75" customHeight="1" x14ac:dyDescent="0.25">
      <c r="D786" s="50"/>
      <c r="E786" s="50"/>
    </row>
    <row r="787" spans="4:5" ht="15.75" customHeight="1" x14ac:dyDescent="0.25">
      <c r="D787" s="50"/>
      <c r="E787" s="50"/>
    </row>
    <row r="788" spans="4:5" ht="15.75" customHeight="1" x14ac:dyDescent="0.25">
      <c r="D788" s="50"/>
      <c r="E788" s="50"/>
    </row>
    <row r="789" spans="4:5" ht="15.75" customHeight="1" x14ac:dyDescent="0.25">
      <c r="D789" s="50"/>
      <c r="E789" s="50"/>
    </row>
    <row r="790" spans="4:5" ht="15.75" customHeight="1" x14ac:dyDescent="0.25">
      <c r="D790" s="50"/>
      <c r="E790" s="50"/>
    </row>
    <row r="791" spans="4:5" ht="15.75" customHeight="1" x14ac:dyDescent="0.25">
      <c r="D791" s="50"/>
      <c r="E791" s="50"/>
    </row>
    <row r="792" spans="4:5" ht="15.75" customHeight="1" x14ac:dyDescent="0.25">
      <c r="D792" s="50"/>
      <c r="E792" s="50"/>
    </row>
    <row r="793" spans="4:5" ht="15.75" customHeight="1" x14ac:dyDescent="0.25">
      <c r="D793" s="50"/>
      <c r="E793" s="50"/>
    </row>
    <row r="794" spans="4:5" ht="15.75" customHeight="1" x14ac:dyDescent="0.25">
      <c r="D794" s="50"/>
      <c r="E794" s="50"/>
    </row>
    <row r="795" spans="4:5" ht="15.75" customHeight="1" x14ac:dyDescent="0.25">
      <c r="D795" s="50"/>
      <c r="E795" s="50"/>
    </row>
    <row r="796" spans="4:5" ht="15.75" customHeight="1" x14ac:dyDescent="0.25">
      <c r="D796" s="50"/>
      <c r="E796" s="50"/>
    </row>
    <row r="797" spans="4:5" ht="15.75" customHeight="1" x14ac:dyDescent="0.25">
      <c r="D797" s="50"/>
      <c r="E797" s="50"/>
    </row>
    <row r="798" spans="4:5" ht="15.75" customHeight="1" x14ac:dyDescent="0.25">
      <c r="D798" s="50"/>
      <c r="E798" s="50"/>
    </row>
    <row r="799" spans="4:5" ht="15.75" customHeight="1" x14ac:dyDescent="0.25">
      <c r="D799" s="50"/>
      <c r="E799" s="50"/>
    </row>
    <row r="800" spans="4:5" ht="15.75" customHeight="1" x14ac:dyDescent="0.25">
      <c r="D800" s="50"/>
      <c r="E800" s="50"/>
    </row>
    <row r="801" spans="4:5" ht="15.75" customHeight="1" x14ac:dyDescent="0.25">
      <c r="D801" s="50"/>
      <c r="E801" s="50"/>
    </row>
    <row r="802" spans="4:5" ht="15.75" customHeight="1" x14ac:dyDescent="0.25">
      <c r="D802" s="50"/>
      <c r="E802" s="50"/>
    </row>
    <row r="803" spans="4:5" ht="15.75" customHeight="1" x14ac:dyDescent="0.25">
      <c r="D803" s="50"/>
      <c r="E803" s="50"/>
    </row>
    <row r="804" spans="4:5" ht="15.75" customHeight="1" x14ac:dyDescent="0.25">
      <c r="D804" s="50"/>
      <c r="E804" s="50"/>
    </row>
    <row r="805" spans="4:5" ht="15.75" customHeight="1" x14ac:dyDescent="0.25">
      <c r="D805" s="50"/>
      <c r="E805" s="50"/>
    </row>
    <row r="806" spans="4:5" ht="15.75" customHeight="1" x14ac:dyDescent="0.25">
      <c r="D806" s="50"/>
      <c r="E806" s="50"/>
    </row>
    <row r="807" spans="4:5" ht="15.75" customHeight="1" x14ac:dyDescent="0.25">
      <c r="D807" s="50"/>
      <c r="E807" s="50"/>
    </row>
    <row r="808" spans="4:5" ht="15.75" customHeight="1" x14ac:dyDescent="0.25">
      <c r="D808" s="50"/>
      <c r="E808" s="50"/>
    </row>
    <row r="809" spans="4:5" ht="15.75" customHeight="1" x14ac:dyDescent="0.25">
      <c r="D809" s="50"/>
      <c r="E809" s="50"/>
    </row>
    <row r="810" spans="4:5" ht="15.75" customHeight="1" x14ac:dyDescent="0.25">
      <c r="D810" s="50"/>
      <c r="E810" s="50"/>
    </row>
    <row r="811" spans="4:5" ht="15.75" customHeight="1" x14ac:dyDescent="0.25">
      <c r="D811" s="50"/>
      <c r="E811" s="50"/>
    </row>
    <row r="812" spans="4:5" ht="15.75" customHeight="1" x14ac:dyDescent="0.25">
      <c r="D812" s="50"/>
      <c r="E812" s="50"/>
    </row>
    <row r="813" spans="4:5" ht="15.75" customHeight="1" x14ac:dyDescent="0.25">
      <c r="D813" s="50"/>
      <c r="E813" s="50"/>
    </row>
    <row r="814" spans="4:5" ht="15.75" customHeight="1" x14ac:dyDescent="0.25">
      <c r="D814" s="50"/>
      <c r="E814" s="50"/>
    </row>
    <row r="815" spans="4:5" ht="15.75" customHeight="1" x14ac:dyDescent="0.25">
      <c r="D815" s="50"/>
      <c r="E815" s="50"/>
    </row>
    <row r="816" spans="4:5" ht="15.75" customHeight="1" x14ac:dyDescent="0.25">
      <c r="D816" s="50"/>
      <c r="E816" s="50"/>
    </row>
    <row r="817" spans="4:5" ht="15.75" customHeight="1" x14ac:dyDescent="0.25">
      <c r="D817" s="50"/>
      <c r="E817" s="50"/>
    </row>
    <row r="818" spans="4:5" ht="15.75" customHeight="1" x14ac:dyDescent="0.25">
      <c r="D818" s="50"/>
      <c r="E818" s="50"/>
    </row>
    <row r="819" spans="4:5" ht="15.75" customHeight="1" x14ac:dyDescent="0.25">
      <c r="D819" s="50"/>
      <c r="E819" s="50"/>
    </row>
    <row r="820" spans="4:5" ht="15.75" customHeight="1" x14ac:dyDescent="0.25">
      <c r="D820" s="50"/>
      <c r="E820" s="50"/>
    </row>
    <row r="821" spans="4:5" ht="15.75" customHeight="1" x14ac:dyDescent="0.25">
      <c r="D821" s="50"/>
      <c r="E821" s="50"/>
    </row>
    <row r="822" spans="4:5" ht="15.75" customHeight="1" x14ac:dyDescent="0.25">
      <c r="D822" s="50"/>
      <c r="E822" s="50"/>
    </row>
    <row r="823" spans="4:5" ht="15.75" customHeight="1" x14ac:dyDescent="0.25">
      <c r="D823" s="50"/>
      <c r="E823" s="50"/>
    </row>
    <row r="824" spans="4:5" ht="15.75" customHeight="1" x14ac:dyDescent="0.25">
      <c r="D824" s="50"/>
      <c r="E824" s="50"/>
    </row>
    <row r="825" spans="4:5" ht="15.75" customHeight="1" x14ac:dyDescent="0.25">
      <c r="D825" s="50"/>
      <c r="E825" s="50"/>
    </row>
    <row r="826" spans="4:5" ht="15.75" customHeight="1" x14ac:dyDescent="0.25">
      <c r="D826" s="50"/>
      <c r="E826" s="50"/>
    </row>
    <row r="827" spans="4:5" ht="15.75" customHeight="1" x14ac:dyDescent="0.25">
      <c r="D827" s="50"/>
      <c r="E827" s="50"/>
    </row>
    <row r="828" spans="4:5" ht="15.75" customHeight="1" x14ac:dyDescent="0.25">
      <c r="D828" s="50"/>
      <c r="E828" s="50"/>
    </row>
    <row r="829" spans="4:5" ht="15.75" customHeight="1" x14ac:dyDescent="0.25">
      <c r="D829" s="50"/>
      <c r="E829" s="50"/>
    </row>
    <row r="830" spans="4:5" ht="15.75" customHeight="1" x14ac:dyDescent="0.25">
      <c r="D830" s="50"/>
      <c r="E830" s="50"/>
    </row>
    <row r="831" spans="4:5" ht="15.75" customHeight="1" x14ac:dyDescent="0.25">
      <c r="D831" s="50"/>
      <c r="E831" s="50"/>
    </row>
    <row r="832" spans="4:5" ht="15.75" customHeight="1" x14ac:dyDescent="0.25">
      <c r="D832" s="50"/>
      <c r="E832" s="50"/>
    </row>
    <row r="833" spans="4:5" ht="15.75" customHeight="1" x14ac:dyDescent="0.25">
      <c r="D833" s="50"/>
      <c r="E833" s="50"/>
    </row>
    <row r="834" spans="4:5" ht="15.75" customHeight="1" x14ac:dyDescent="0.25">
      <c r="D834" s="50"/>
      <c r="E834" s="50"/>
    </row>
    <row r="835" spans="4:5" ht="15.75" customHeight="1" x14ac:dyDescent="0.25">
      <c r="D835" s="50"/>
      <c r="E835" s="50"/>
    </row>
    <row r="836" spans="4:5" ht="15.75" customHeight="1" x14ac:dyDescent="0.25">
      <c r="D836" s="50"/>
      <c r="E836" s="50"/>
    </row>
    <row r="837" spans="4:5" ht="15.75" customHeight="1" x14ac:dyDescent="0.25">
      <c r="D837" s="50"/>
      <c r="E837" s="50"/>
    </row>
    <row r="838" spans="4:5" ht="15.75" customHeight="1" x14ac:dyDescent="0.25">
      <c r="D838" s="50"/>
      <c r="E838" s="50"/>
    </row>
    <row r="839" spans="4:5" ht="15.75" customHeight="1" x14ac:dyDescent="0.25">
      <c r="D839" s="50"/>
      <c r="E839" s="50"/>
    </row>
    <row r="840" spans="4:5" ht="15.75" customHeight="1" x14ac:dyDescent="0.25">
      <c r="D840" s="50"/>
      <c r="E840" s="50"/>
    </row>
    <row r="841" spans="4:5" ht="15.75" customHeight="1" x14ac:dyDescent="0.25">
      <c r="D841" s="50"/>
      <c r="E841" s="50"/>
    </row>
    <row r="842" spans="4:5" ht="15.75" customHeight="1" x14ac:dyDescent="0.25">
      <c r="D842" s="50"/>
      <c r="E842" s="50"/>
    </row>
    <row r="843" spans="4:5" ht="15.75" customHeight="1" x14ac:dyDescent="0.25">
      <c r="D843" s="50"/>
      <c r="E843" s="50"/>
    </row>
    <row r="844" spans="4:5" ht="15.75" customHeight="1" x14ac:dyDescent="0.25">
      <c r="D844" s="50"/>
      <c r="E844" s="50"/>
    </row>
    <row r="845" spans="4:5" ht="15.75" customHeight="1" x14ac:dyDescent="0.25">
      <c r="D845" s="50"/>
      <c r="E845" s="50"/>
    </row>
    <row r="846" spans="4:5" ht="15.75" customHeight="1" x14ac:dyDescent="0.25">
      <c r="D846" s="50"/>
      <c r="E846" s="50"/>
    </row>
    <row r="847" spans="4:5" ht="15.75" customHeight="1" x14ac:dyDescent="0.25">
      <c r="D847" s="50"/>
      <c r="E847" s="50"/>
    </row>
    <row r="848" spans="4:5" ht="15.75" customHeight="1" x14ac:dyDescent="0.25">
      <c r="D848" s="50"/>
      <c r="E848" s="50"/>
    </row>
    <row r="849" spans="4:5" ht="15.75" customHeight="1" x14ac:dyDescent="0.25">
      <c r="D849" s="50"/>
      <c r="E849" s="50"/>
    </row>
    <row r="850" spans="4:5" ht="15.75" customHeight="1" x14ac:dyDescent="0.25">
      <c r="D850" s="50"/>
      <c r="E850" s="50"/>
    </row>
    <row r="851" spans="4:5" ht="15.75" customHeight="1" x14ac:dyDescent="0.25">
      <c r="D851" s="50"/>
      <c r="E851" s="50"/>
    </row>
    <row r="852" spans="4:5" ht="15.75" customHeight="1" x14ac:dyDescent="0.25">
      <c r="D852" s="50"/>
      <c r="E852" s="50"/>
    </row>
    <row r="853" spans="4:5" ht="15.75" customHeight="1" x14ac:dyDescent="0.25">
      <c r="D853" s="50"/>
      <c r="E853" s="50"/>
    </row>
    <row r="854" spans="4:5" ht="15.75" customHeight="1" x14ac:dyDescent="0.25">
      <c r="D854" s="50"/>
      <c r="E854" s="50"/>
    </row>
    <row r="855" spans="4:5" ht="15.75" customHeight="1" x14ac:dyDescent="0.25">
      <c r="D855" s="50"/>
      <c r="E855" s="50"/>
    </row>
    <row r="856" spans="4:5" ht="15.75" customHeight="1" x14ac:dyDescent="0.25">
      <c r="D856" s="50"/>
      <c r="E856" s="50"/>
    </row>
    <row r="857" spans="4:5" ht="15.75" customHeight="1" x14ac:dyDescent="0.25">
      <c r="D857" s="50"/>
      <c r="E857" s="50"/>
    </row>
    <row r="858" spans="4:5" ht="15.75" customHeight="1" x14ac:dyDescent="0.25">
      <c r="D858" s="50"/>
      <c r="E858" s="50"/>
    </row>
    <row r="859" spans="4:5" ht="15.75" customHeight="1" x14ac:dyDescent="0.25">
      <c r="D859" s="50"/>
      <c r="E859" s="50"/>
    </row>
    <row r="860" spans="4:5" ht="15.75" customHeight="1" x14ac:dyDescent="0.25">
      <c r="D860" s="50"/>
      <c r="E860" s="50"/>
    </row>
    <row r="861" spans="4:5" ht="15.75" customHeight="1" x14ac:dyDescent="0.25">
      <c r="D861" s="50"/>
      <c r="E861" s="50"/>
    </row>
    <row r="862" spans="4:5" ht="15.75" customHeight="1" x14ac:dyDescent="0.25">
      <c r="D862" s="50"/>
      <c r="E862" s="50"/>
    </row>
    <row r="863" spans="4:5" ht="15.75" customHeight="1" x14ac:dyDescent="0.25">
      <c r="D863" s="50"/>
      <c r="E863" s="50"/>
    </row>
    <row r="864" spans="4:5" ht="15.75" customHeight="1" x14ac:dyDescent="0.25">
      <c r="D864" s="50"/>
      <c r="E864" s="50"/>
    </row>
    <row r="865" spans="4:5" ht="15.75" customHeight="1" x14ac:dyDescent="0.25">
      <c r="D865" s="50"/>
      <c r="E865" s="50"/>
    </row>
    <row r="866" spans="4:5" ht="15.75" customHeight="1" x14ac:dyDescent="0.25">
      <c r="D866" s="50"/>
      <c r="E866" s="50"/>
    </row>
    <row r="867" spans="4:5" ht="15.75" customHeight="1" x14ac:dyDescent="0.25">
      <c r="D867" s="50"/>
      <c r="E867" s="50"/>
    </row>
    <row r="868" spans="4:5" ht="15.75" customHeight="1" x14ac:dyDescent="0.25">
      <c r="D868" s="50"/>
      <c r="E868" s="50"/>
    </row>
    <row r="869" spans="4:5" ht="15.75" customHeight="1" x14ac:dyDescent="0.25">
      <c r="D869" s="50"/>
      <c r="E869" s="50"/>
    </row>
    <row r="870" spans="4:5" ht="15.75" customHeight="1" x14ac:dyDescent="0.25">
      <c r="D870" s="50"/>
      <c r="E870" s="50"/>
    </row>
    <row r="871" spans="4:5" ht="15.75" customHeight="1" x14ac:dyDescent="0.25">
      <c r="D871" s="50"/>
      <c r="E871" s="50"/>
    </row>
    <row r="872" spans="4:5" ht="15.75" customHeight="1" x14ac:dyDescent="0.25">
      <c r="D872" s="50"/>
      <c r="E872" s="50"/>
    </row>
    <row r="873" spans="4:5" ht="15.75" customHeight="1" x14ac:dyDescent="0.25">
      <c r="D873" s="50"/>
      <c r="E873" s="50"/>
    </row>
    <row r="874" spans="4:5" ht="15.75" customHeight="1" x14ac:dyDescent="0.25">
      <c r="D874" s="50"/>
      <c r="E874" s="50"/>
    </row>
    <row r="875" spans="4:5" ht="15.75" customHeight="1" x14ac:dyDescent="0.25">
      <c r="D875" s="50"/>
      <c r="E875" s="50"/>
    </row>
    <row r="876" spans="4:5" ht="15.75" customHeight="1" x14ac:dyDescent="0.25">
      <c r="D876" s="50"/>
      <c r="E876" s="50"/>
    </row>
    <row r="877" spans="4:5" ht="15.75" customHeight="1" x14ac:dyDescent="0.25">
      <c r="D877" s="50"/>
      <c r="E877" s="50"/>
    </row>
    <row r="878" spans="4:5" ht="15.75" customHeight="1" x14ac:dyDescent="0.25">
      <c r="D878" s="50"/>
      <c r="E878" s="50"/>
    </row>
    <row r="879" spans="4:5" ht="15.75" customHeight="1" x14ac:dyDescent="0.25">
      <c r="D879" s="50"/>
      <c r="E879" s="50"/>
    </row>
    <row r="880" spans="4:5" ht="15.75" customHeight="1" x14ac:dyDescent="0.25">
      <c r="D880" s="50"/>
      <c r="E880" s="50"/>
    </row>
    <row r="881" spans="4:5" ht="15.75" customHeight="1" x14ac:dyDescent="0.25">
      <c r="D881" s="50"/>
      <c r="E881" s="50"/>
    </row>
    <row r="882" spans="4:5" ht="15.75" customHeight="1" x14ac:dyDescent="0.25">
      <c r="D882" s="50"/>
      <c r="E882" s="50"/>
    </row>
    <row r="883" spans="4:5" ht="15.75" customHeight="1" x14ac:dyDescent="0.25">
      <c r="D883" s="50"/>
      <c r="E883" s="50"/>
    </row>
    <row r="884" spans="4:5" ht="15.75" customHeight="1" x14ac:dyDescent="0.25">
      <c r="D884" s="50"/>
      <c r="E884" s="50"/>
    </row>
    <row r="885" spans="4:5" ht="15.75" customHeight="1" x14ac:dyDescent="0.25">
      <c r="D885" s="50"/>
      <c r="E885" s="50"/>
    </row>
    <row r="886" spans="4:5" ht="15.75" customHeight="1" x14ac:dyDescent="0.25">
      <c r="D886" s="50"/>
      <c r="E886" s="50"/>
    </row>
    <row r="887" spans="4:5" ht="15.75" customHeight="1" x14ac:dyDescent="0.25">
      <c r="D887" s="50"/>
      <c r="E887" s="50"/>
    </row>
    <row r="888" spans="4:5" ht="15.75" customHeight="1" x14ac:dyDescent="0.25">
      <c r="D888" s="50"/>
      <c r="E888" s="50"/>
    </row>
    <row r="889" spans="4:5" ht="15.75" customHeight="1" x14ac:dyDescent="0.25">
      <c r="D889" s="50"/>
      <c r="E889" s="50"/>
    </row>
    <row r="890" spans="4:5" ht="15.75" customHeight="1" x14ac:dyDescent="0.25">
      <c r="D890" s="50"/>
      <c r="E890" s="50"/>
    </row>
    <row r="891" spans="4:5" ht="15.75" customHeight="1" x14ac:dyDescent="0.25">
      <c r="D891" s="50"/>
      <c r="E891" s="50"/>
    </row>
    <row r="892" spans="4:5" ht="15.75" customHeight="1" x14ac:dyDescent="0.25">
      <c r="D892" s="50"/>
      <c r="E892" s="50"/>
    </row>
    <row r="893" spans="4:5" ht="15.75" customHeight="1" x14ac:dyDescent="0.25">
      <c r="D893" s="50"/>
      <c r="E893" s="50"/>
    </row>
    <row r="894" spans="4:5" ht="15.75" customHeight="1" x14ac:dyDescent="0.25">
      <c r="D894" s="50"/>
      <c r="E894" s="50"/>
    </row>
    <row r="895" spans="4:5" ht="15.75" customHeight="1" x14ac:dyDescent="0.25">
      <c r="D895" s="50"/>
      <c r="E895" s="50"/>
    </row>
    <row r="896" spans="4:5" ht="15.75" customHeight="1" x14ac:dyDescent="0.25">
      <c r="D896" s="50"/>
      <c r="E896" s="50"/>
    </row>
    <row r="897" spans="4:5" ht="15.75" customHeight="1" x14ac:dyDescent="0.25">
      <c r="D897" s="50"/>
      <c r="E897" s="50"/>
    </row>
    <row r="898" spans="4:5" ht="15.75" customHeight="1" x14ac:dyDescent="0.25">
      <c r="D898" s="50"/>
      <c r="E898" s="50"/>
    </row>
    <row r="899" spans="4:5" ht="15.75" customHeight="1" x14ac:dyDescent="0.25">
      <c r="D899" s="50"/>
      <c r="E899" s="50"/>
    </row>
    <row r="900" spans="4:5" ht="15.75" customHeight="1" x14ac:dyDescent="0.25">
      <c r="D900" s="50"/>
      <c r="E900" s="50"/>
    </row>
    <row r="901" spans="4:5" ht="15.75" customHeight="1" x14ac:dyDescent="0.25">
      <c r="D901" s="50"/>
      <c r="E901" s="50"/>
    </row>
    <row r="902" spans="4:5" ht="15.75" customHeight="1" x14ac:dyDescent="0.25">
      <c r="D902" s="50"/>
      <c r="E902" s="50"/>
    </row>
    <row r="903" spans="4:5" ht="15.75" customHeight="1" x14ac:dyDescent="0.25">
      <c r="D903" s="50"/>
      <c r="E903" s="50"/>
    </row>
    <row r="904" spans="4:5" ht="15.75" customHeight="1" x14ac:dyDescent="0.25">
      <c r="D904" s="50"/>
      <c r="E904" s="50"/>
    </row>
    <row r="905" spans="4:5" ht="15.75" customHeight="1" x14ac:dyDescent="0.25">
      <c r="D905" s="50"/>
      <c r="E905" s="50"/>
    </row>
    <row r="906" spans="4:5" ht="15.75" customHeight="1" x14ac:dyDescent="0.25">
      <c r="D906" s="50"/>
      <c r="E906" s="50"/>
    </row>
    <row r="907" spans="4:5" ht="15.75" customHeight="1" x14ac:dyDescent="0.25">
      <c r="D907" s="50"/>
      <c r="E907" s="50"/>
    </row>
    <row r="908" spans="4:5" ht="15.75" customHeight="1" x14ac:dyDescent="0.25">
      <c r="D908" s="50"/>
      <c r="E908" s="50"/>
    </row>
    <row r="909" spans="4:5" ht="15.75" customHeight="1" x14ac:dyDescent="0.25">
      <c r="D909" s="50"/>
      <c r="E909" s="50"/>
    </row>
    <row r="910" spans="4:5" ht="15.75" customHeight="1" x14ac:dyDescent="0.25">
      <c r="D910" s="50"/>
      <c r="E910" s="50"/>
    </row>
    <row r="911" spans="4:5" ht="15.75" customHeight="1" x14ac:dyDescent="0.25">
      <c r="D911" s="50"/>
      <c r="E911" s="50"/>
    </row>
    <row r="912" spans="4:5" ht="15.75" customHeight="1" x14ac:dyDescent="0.25">
      <c r="D912" s="50"/>
      <c r="E912" s="50"/>
    </row>
    <row r="913" spans="4:5" ht="15.75" customHeight="1" x14ac:dyDescent="0.25">
      <c r="D913" s="50"/>
      <c r="E913" s="50"/>
    </row>
    <row r="914" spans="4:5" ht="15.75" customHeight="1" x14ac:dyDescent="0.25">
      <c r="D914" s="50"/>
      <c r="E914" s="50"/>
    </row>
    <row r="915" spans="4:5" ht="15.75" customHeight="1" x14ac:dyDescent="0.25">
      <c r="D915" s="50"/>
      <c r="E915" s="50"/>
    </row>
    <row r="916" spans="4:5" ht="15.75" customHeight="1" x14ac:dyDescent="0.25">
      <c r="D916" s="50"/>
      <c r="E916" s="50"/>
    </row>
    <row r="917" spans="4:5" ht="15.75" customHeight="1" x14ac:dyDescent="0.25">
      <c r="D917" s="50"/>
      <c r="E917" s="50"/>
    </row>
    <row r="918" spans="4:5" ht="15.75" customHeight="1" x14ac:dyDescent="0.25">
      <c r="D918" s="50"/>
      <c r="E918" s="50"/>
    </row>
    <row r="919" spans="4:5" ht="15.75" customHeight="1" x14ac:dyDescent="0.25">
      <c r="D919" s="50"/>
      <c r="E919" s="50"/>
    </row>
    <row r="920" spans="4:5" ht="15.75" customHeight="1" x14ac:dyDescent="0.25">
      <c r="D920" s="50"/>
      <c r="E920" s="50"/>
    </row>
    <row r="921" spans="4:5" ht="15.75" customHeight="1" x14ac:dyDescent="0.25">
      <c r="D921" s="50"/>
      <c r="E921" s="50"/>
    </row>
    <row r="922" spans="4:5" ht="15.75" customHeight="1" x14ac:dyDescent="0.25">
      <c r="D922" s="50"/>
      <c r="E922" s="50"/>
    </row>
    <row r="923" spans="4:5" ht="15.75" customHeight="1" x14ac:dyDescent="0.25">
      <c r="D923" s="50"/>
      <c r="E923" s="50"/>
    </row>
    <row r="924" spans="4:5" ht="15.75" customHeight="1" x14ac:dyDescent="0.25">
      <c r="D924" s="50"/>
      <c r="E924" s="50"/>
    </row>
    <row r="925" spans="4:5" ht="15.75" customHeight="1" x14ac:dyDescent="0.25">
      <c r="D925" s="50"/>
      <c r="E925" s="50"/>
    </row>
    <row r="926" spans="4:5" ht="15.75" customHeight="1" x14ac:dyDescent="0.25">
      <c r="D926" s="50"/>
      <c r="E926" s="50"/>
    </row>
    <row r="927" spans="4:5" ht="15.75" customHeight="1" x14ac:dyDescent="0.25">
      <c r="D927" s="50"/>
      <c r="E927" s="50"/>
    </row>
    <row r="928" spans="4:5" ht="15.75" customHeight="1" x14ac:dyDescent="0.25">
      <c r="D928" s="50"/>
      <c r="E928" s="50"/>
    </row>
    <row r="929" spans="4:5" ht="15.75" customHeight="1" x14ac:dyDescent="0.25">
      <c r="D929" s="50"/>
      <c r="E929" s="50"/>
    </row>
    <row r="930" spans="4:5" ht="15.75" customHeight="1" x14ac:dyDescent="0.25">
      <c r="D930" s="50"/>
      <c r="E930" s="50"/>
    </row>
    <row r="931" spans="4:5" ht="15.75" customHeight="1" x14ac:dyDescent="0.25">
      <c r="D931" s="50"/>
      <c r="E931" s="50"/>
    </row>
    <row r="932" spans="4:5" ht="15.75" customHeight="1" x14ac:dyDescent="0.25">
      <c r="D932" s="50"/>
      <c r="E932" s="50"/>
    </row>
    <row r="933" spans="4:5" ht="15.75" customHeight="1" x14ac:dyDescent="0.25">
      <c r="D933" s="50"/>
      <c r="E933" s="50"/>
    </row>
    <row r="934" spans="4:5" ht="15.75" customHeight="1" x14ac:dyDescent="0.25">
      <c r="D934" s="50"/>
      <c r="E934" s="50"/>
    </row>
    <row r="935" spans="4:5" ht="15.75" customHeight="1" x14ac:dyDescent="0.25">
      <c r="D935" s="50"/>
      <c r="E935" s="50"/>
    </row>
    <row r="936" spans="4:5" ht="15.75" customHeight="1" x14ac:dyDescent="0.25">
      <c r="D936" s="50"/>
      <c r="E936" s="50"/>
    </row>
    <row r="937" spans="4:5" ht="15.75" customHeight="1" x14ac:dyDescent="0.25">
      <c r="D937" s="50"/>
      <c r="E937" s="50"/>
    </row>
    <row r="938" spans="4:5" ht="15.75" customHeight="1" x14ac:dyDescent="0.25">
      <c r="D938" s="50"/>
      <c r="E938" s="50"/>
    </row>
    <row r="939" spans="4:5" ht="15.75" customHeight="1" x14ac:dyDescent="0.25">
      <c r="D939" s="50"/>
      <c r="E939" s="50"/>
    </row>
    <row r="940" spans="4:5" ht="15.75" customHeight="1" x14ac:dyDescent="0.25">
      <c r="D940" s="50"/>
      <c r="E940" s="50"/>
    </row>
    <row r="941" spans="4:5" ht="15.75" customHeight="1" x14ac:dyDescent="0.25">
      <c r="D941" s="50"/>
      <c r="E941" s="50"/>
    </row>
    <row r="942" spans="4:5" ht="15.75" customHeight="1" x14ac:dyDescent="0.25">
      <c r="D942" s="50"/>
      <c r="E942" s="50"/>
    </row>
    <row r="943" spans="4:5" ht="15.75" customHeight="1" x14ac:dyDescent="0.25">
      <c r="D943" s="50"/>
      <c r="E943" s="50"/>
    </row>
    <row r="944" spans="4:5" ht="15.75" customHeight="1" x14ac:dyDescent="0.25">
      <c r="D944" s="50"/>
      <c r="E944" s="50"/>
    </row>
    <row r="945" spans="4:5" ht="15.75" customHeight="1" x14ac:dyDescent="0.25">
      <c r="D945" s="50"/>
      <c r="E945" s="50"/>
    </row>
    <row r="946" spans="4:5" ht="15.75" customHeight="1" x14ac:dyDescent="0.25">
      <c r="D946" s="50"/>
      <c r="E946" s="50"/>
    </row>
    <row r="947" spans="4:5" ht="15.75" customHeight="1" x14ac:dyDescent="0.25">
      <c r="D947" s="50"/>
      <c r="E947" s="50"/>
    </row>
    <row r="948" spans="4:5" ht="15.75" customHeight="1" x14ac:dyDescent="0.25">
      <c r="D948" s="50"/>
      <c r="E948" s="50"/>
    </row>
    <row r="949" spans="4:5" ht="15.75" customHeight="1" x14ac:dyDescent="0.25">
      <c r="D949" s="50"/>
      <c r="E949" s="50"/>
    </row>
    <row r="950" spans="4:5" ht="15.75" customHeight="1" x14ac:dyDescent="0.25">
      <c r="D950" s="50"/>
      <c r="E950" s="50"/>
    </row>
    <row r="951" spans="4:5" ht="15.75" customHeight="1" x14ac:dyDescent="0.25">
      <c r="D951" s="50"/>
      <c r="E951" s="50"/>
    </row>
    <row r="952" spans="4:5" ht="15.75" customHeight="1" x14ac:dyDescent="0.25">
      <c r="D952" s="50"/>
      <c r="E952" s="50"/>
    </row>
    <row r="953" spans="4:5" ht="15.75" customHeight="1" x14ac:dyDescent="0.25">
      <c r="D953" s="50"/>
      <c r="E953" s="50"/>
    </row>
    <row r="954" spans="4:5" ht="15.75" customHeight="1" x14ac:dyDescent="0.25">
      <c r="D954" s="50"/>
      <c r="E954" s="50"/>
    </row>
    <row r="955" spans="4:5" ht="15.75" customHeight="1" x14ac:dyDescent="0.25">
      <c r="D955" s="50"/>
      <c r="E955" s="50"/>
    </row>
    <row r="956" spans="4:5" ht="15.75" customHeight="1" x14ac:dyDescent="0.25">
      <c r="D956" s="50"/>
      <c r="E956" s="50"/>
    </row>
    <row r="957" spans="4:5" ht="15.75" customHeight="1" x14ac:dyDescent="0.25">
      <c r="D957" s="50"/>
      <c r="E957" s="50"/>
    </row>
    <row r="958" spans="4:5" ht="15.75" customHeight="1" x14ac:dyDescent="0.25">
      <c r="D958" s="50"/>
      <c r="E958" s="50"/>
    </row>
    <row r="959" spans="4:5" ht="15.75" customHeight="1" x14ac:dyDescent="0.25">
      <c r="D959" s="50"/>
      <c r="E959" s="50"/>
    </row>
    <row r="960" spans="4:5" ht="15.75" customHeight="1" x14ac:dyDescent="0.25">
      <c r="D960" s="50"/>
      <c r="E960" s="50"/>
    </row>
    <row r="961" spans="4:5" ht="15.75" customHeight="1" x14ac:dyDescent="0.25">
      <c r="D961" s="50"/>
      <c r="E961" s="50"/>
    </row>
    <row r="962" spans="4:5" ht="15.75" customHeight="1" x14ac:dyDescent="0.25">
      <c r="D962" s="50"/>
      <c r="E962" s="50"/>
    </row>
    <row r="963" spans="4:5" ht="15.75" customHeight="1" x14ac:dyDescent="0.25">
      <c r="D963" s="50"/>
      <c r="E963" s="50"/>
    </row>
    <row r="964" spans="4:5" ht="15.75" customHeight="1" x14ac:dyDescent="0.25">
      <c r="D964" s="50"/>
      <c r="E964" s="50"/>
    </row>
    <row r="965" spans="4:5" ht="15.75" customHeight="1" x14ac:dyDescent="0.25">
      <c r="D965" s="50"/>
      <c r="E965" s="50"/>
    </row>
    <row r="966" spans="4:5" ht="15.75" customHeight="1" x14ac:dyDescent="0.25">
      <c r="D966" s="50"/>
      <c r="E966" s="50"/>
    </row>
    <row r="967" spans="4:5" ht="15.75" customHeight="1" x14ac:dyDescent="0.25">
      <c r="D967" s="50"/>
      <c r="E967" s="50"/>
    </row>
    <row r="968" spans="4:5" ht="15.75" customHeight="1" x14ac:dyDescent="0.25">
      <c r="D968" s="50"/>
      <c r="E968" s="50"/>
    </row>
    <row r="969" spans="4:5" ht="15.75" customHeight="1" x14ac:dyDescent="0.25">
      <c r="D969" s="50"/>
      <c r="E969" s="50"/>
    </row>
    <row r="970" spans="4:5" ht="15.75" customHeight="1" x14ac:dyDescent="0.25">
      <c r="D970" s="50"/>
      <c r="E970" s="50"/>
    </row>
    <row r="971" spans="4:5" ht="15.75" customHeight="1" x14ac:dyDescent="0.25">
      <c r="D971" s="50"/>
      <c r="E971" s="50"/>
    </row>
    <row r="972" spans="4:5" ht="15.75" customHeight="1" x14ac:dyDescent="0.25">
      <c r="D972" s="50"/>
      <c r="E972" s="50"/>
    </row>
    <row r="973" spans="4:5" ht="15.75" customHeight="1" x14ac:dyDescent="0.25">
      <c r="D973" s="50"/>
      <c r="E973" s="50"/>
    </row>
    <row r="974" spans="4:5" ht="15.75" customHeight="1" x14ac:dyDescent="0.25">
      <c r="D974" s="50"/>
      <c r="E974" s="50"/>
    </row>
    <row r="975" spans="4:5" ht="15.75" customHeight="1" x14ac:dyDescent="0.25">
      <c r="D975" s="50"/>
      <c r="E975" s="50"/>
    </row>
    <row r="976" spans="4:5" ht="15.75" customHeight="1" x14ac:dyDescent="0.25">
      <c r="D976" s="50"/>
      <c r="E976" s="50"/>
    </row>
    <row r="977" spans="4:5" ht="15.75" customHeight="1" x14ac:dyDescent="0.25">
      <c r="D977" s="50"/>
      <c r="E977" s="50"/>
    </row>
    <row r="978" spans="4:5" ht="15.75" customHeight="1" x14ac:dyDescent="0.25">
      <c r="D978" s="50"/>
      <c r="E978" s="50"/>
    </row>
    <row r="979" spans="4:5" ht="15.75" customHeight="1" x14ac:dyDescent="0.25">
      <c r="D979" s="50"/>
      <c r="E979" s="50"/>
    </row>
    <row r="980" spans="4:5" ht="15.75" customHeight="1" x14ac:dyDescent="0.25">
      <c r="D980" s="50"/>
      <c r="E980" s="50"/>
    </row>
    <row r="981" spans="4:5" ht="15.75" customHeight="1" x14ac:dyDescent="0.25">
      <c r="D981" s="50"/>
      <c r="E981" s="50"/>
    </row>
    <row r="982" spans="4:5" ht="15.75" customHeight="1" x14ac:dyDescent="0.25">
      <c r="D982" s="50"/>
      <c r="E982" s="50"/>
    </row>
    <row r="983" spans="4:5" ht="15.75" customHeight="1" x14ac:dyDescent="0.25">
      <c r="D983" s="50"/>
      <c r="E983" s="50"/>
    </row>
    <row r="984" spans="4:5" ht="15.75" customHeight="1" x14ac:dyDescent="0.25">
      <c r="D984" s="50"/>
      <c r="E984" s="50"/>
    </row>
    <row r="985" spans="4:5" ht="15.75" customHeight="1" x14ac:dyDescent="0.25">
      <c r="D985" s="50"/>
      <c r="E985" s="50"/>
    </row>
    <row r="986" spans="4:5" ht="15.75" customHeight="1" x14ac:dyDescent="0.25">
      <c r="D986" s="50"/>
      <c r="E986" s="50"/>
    </row>
    <row r="987" spans="4:5" ht="15.75" customHeight="1" x14ac:dyDescent="0.25">
      <c r="D987" s="50"/>
      <c r="E987" s="50"/>
    </row>
    <row r="988" spans="4:5" ht="15.75" customHeight="1" x14ac:dyDescent="0.25">
      <c r="D988" s="50"/>
      <c r="E988" s="50"/>
    </row>
    <row r="989" spans="4:5" ht="15.75" customHeight="1" x14ac:dyDescent="0.25">
      <c r="D989" s="50"/>
      <c r="E989" s="50"/>
    </row>
    <row r="990" spans="4:5" ht="15.75" customHeight="1" x14ac:dyDescent="0.25">
      <c r="D990" s="50"/>
      <c r="E990" s="50"/>
    </row>
    <row r="991" spans="4:5" ht="15.75" customHeight="1" x14ac:dyDescent="0.25">
      <c r="D991" s="50"/>
      <c r="E991" s="50"/>
    </row>
    <row r="992" spans="4:5" ht="15.75" customHeight="1" x14ac:dyDescent="0.25">
      <c r="D992" s="50"/>
      <c r="E992" s="50"/>
    </row>
    <row r="993" spans="4:5" ht="15.75" customHeight="1" x14ac:dyDescent="0.25">
      <c r="D993" s="50"/>
      <c r="E993" s="50"/>
    </row>
    <row r="994" spans="4:5" ht="15.75" customHeight="1" x14ac:dyDescent="0.25">
      <c r="D994" s="50"/>
      <c r="E994" s="50"/>
    </row>
    <row r="995" spans="4:5" ht="15.75" customHeight="1" x14ac:dyDescent="0.25">
      <c r="D995" s="50"/>
      <c r="E995" s="50"/>
    </row>
    <row r="996" spans="4:5" ht="15.75" customHeight="1" x14ac:dyDescent="0.25">
      <c r="D996" s="50"/>
      <c r="E996" s="50"/>
    </row>
    <row r="997" spans="4:5" ht="15.75" customHeight="1" x14ac:dyDescent="0.25">
      <c r="D997" s="50"/>
      <c r="E997" s="50"/>
    </row>
    <row r="998" spans="4:5" ht="15.75" customHeight="1" x14ac:dyDescent="0.25">
      <c r="D998" s="50"/>
      <c r="E998" s="50"/>
    </row>
    <row r="999" spans="4:5" ht="15.75" customHeight="1" x14ac:dyDescent="0.25">
      <c r="D999" s="50"/>
      <c r="E999" s="50"/>
    </row>
    <row r="1000" spans="4:5" ht="15.75" customHeight="1" x14ac:dyDescent="0.25">
      <c r="D1000" s="50"/>
      <c r="E1000" s="5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6" workbookViewId="0">
      <selection activeCell="W49" sqref="W49"/>
    </sheetView>
  </sheetViews>
  <sheetFormatPr baseColWidth="10" defaultColWidth="14.42578125" defaultRowHeight="15" customHeight="1" x14ac:dyDescent="0.25"/>
  <cols>
    <col min="1" max="1" width="19.42578125" customWidth="1"/>
    <col min="2" max="2" width="3.7109375" customWidth="1"/>
    <col min="3" max="3" width="54.28515625" customWidth="1"/>
    <col min="4" max="5" width="10.7109375" customWidth="1"/>
    <col min="6" max="17" width="10.7109375" hidden="1" customWidth="1"/>
    <col min="18" max="19" width="10.7109375" customWidth="1"/>
    <col min="20" max="20" width="18.42578125" customWidth="1"/>
    <col min="21" max="21" width="15.5703125" customWidth="1"/>
    <col min="22" max="22" width="31.7109375" customWidth="1"/>
    <col min="23" max="23" width="24.140625" customWidth="1"/>
    <col min="24" max="24" width="15.140625" customWidth="1"/>
    <col min="25" max="26" width="10.7109375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9</v>
      </c>
      <c r="K1" s="1" t="s">
        <v>7</v>
      </c>
      <c r="L1" s="1" t="s">
        <v>8</v>
      </c>
      <c r="M1" s="1" t="s">
        <v>19</v>
      </c>
      <c r="N1" s="1" t="s">
        <v>11</v>
      </c>
      <c r="O1" s="1" t="s">
        <v>6</v>
      </c>
      <c r="P1" s="1" t="s">
        <v>10</v>
      </c>
      <c r="Q1" s="1" t="s">
        <v>14</v>
      </c>
      <c r="R1" s="1" t="s">
        <v>12</v>
      </c>
      <c r="S1" s="1" t="s">
        <v>13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125</v>
      </c>
    </row>
    <row r="2" spans="1:26" x14ac:dyDescent="0.25">
      <c r="A2" s="13" t="s">
        <v>126</v>
      </c>
      <c r="B2" s="13">
        <v>3</v>
      </c>
      <c r="C2" s="13" t="s">
        <v>127</v>
      </c>
      <c r="D2" s="13"/>
      <c r="E2" s="13" t="s">
        <v>22</v>
      </c>
      <c r="F2" s="13"/>
      <c r="G2" s="13" t="s">
        <v>128</v>
      </c>
      <c r="H2" s="13" t="s">
        <v>129</v>
      </c>
      <c r="I2" s="13">
        <v>3108421448</v>
      </c>
      <c r="J2" s="13" t="s">
        <v>26</v>
      </c>
      <c r="K2" s="13" t="s">
        <v>130</v>
      </c>
      <c r="L2" s="13" t="s">
        <v>32</v>
      </c>
      <c r="M2" s="13" t="s">
        <v>29</v>
      </c>
      <c r="N2" s="13" t="s">
        <v>28</v>
      </c>
      <c r="O2" s="13" t="s">
        <v>128</v>
      </c>
      <c r="P2" s="13" t="s">
        <v>27</v>
      </c>
      <c r="Q2" s="13" t="s">
        <v>22</v>
      </c>
      <c r="R2" s="14">
        <v>44985</v>
      </c>
      <c r="S2" s="14">
        <v>44985</v>
      </c>
      <c r="T2" s="15">
        <v>29451084</v>
      </c>
      <c r="U2" s="15">
        <v>29751084</v>
      </c>
      <c r="V2" s="15">
        <v>5652705.96</v>
      </c>
      <c r="W2" s="15">
        <v>35403789.960000001</v>
      </c>
      <c r="X2" s="15">
        <f>857381.44-3300</f>
        <v>854081.44</v>
      </c>
      <c r="Y2" s="13"/>
      <c r="Z2" s="13"/>
    </row>
    <row r="3" spans="1:26" x14ac:dyDescent="0.25">
      <c r="A3" s="1" t="s">
        <v>131</v>
      </c>
      <c r="B3" s="1">
        <v>3</v>
      </c>
      <c r="C3" s="1" t="s">
        <v>132</v>
      </c>
      <c r="D3" s="1">
        <v>39143</v>
      </c>
      <c r="E3" s="1" t="s">
        <v>22</v>
      </c>
      <c r="G3" s="1" t="s">
        <v>133</v>
      </c>
      <c r="H3" s="1" t="s">
        <v>134</v>
      </c>
      <c r="I3" s="1">
        <v>3132749374</v>
      </c>
      <c r="J3" s="1" t="s">
        <v>26</v>
      </c>
      <c r="K3" s="1" t="s">
        <v>24</v>
      </c>
      <c r="L3" s="1" t="s">
        <v>25</v>
      </c>
      <c r="M3" s="1" t="s">
        <v>29</v>
      </c>
      <c r="N3" s="1" t="s">
        <v>28</v>
      </c>
      <c r="O3" s="1" t="s">
        <v>133</v>
      </c>
      <c r="P3" s="1" t="s">
        <v>27</v>
      </c>
      <c r="Q3" s="1" t="s">
        <v>55</v>
      </c>
      <c r="R3" s="6">
        <v>44985</v>
      </c>
      <c r="S3" s="6">
        <v>44985</v>
      </c>
      <c r="T3" s="2">
        <v>46000</v>
      </c>
      <c r="U3" s="2">
        <v>46000</v>
      </c>
      <c r="V3" s="2">
        <v>8740</v>
      </c>
      <c r="W3" s="2">
        <v>54740</v>
      </c>
      <c r="X3" s="2">
        <v>1518</v>
      </c>
    </row>
    <row r="4" spans="1:26" x14ac:dyDescent="0.25">
      <c r="A4" s="1" t="s">
        <v>135</v>
      </c>
      <c r="B4" s="1">
        <v>3</v>
      </c>
      <c r="C4" s="1" t="s">
        <v>136</v>
      </c>
      <c r="E4" s="1" t="s">
        <v>22</v>
      </c>
      <c r="G4" s="1" t="s">
        <v>36</v>
      </c>
      <c r="H4" s="1" t="s">
        <v>137</v>
      </c>
      <c r="I4" s="1">
        <v>3154094469</v>
      </c>
      <c r="J4" s="1" t="s">
        <v>26</v>
      </c>
      <c r="K4" s="1" t="s">
        <v>24</v>
      </c>
      <c r="L4" s="1" t="s">
        <v>25</v>
      </c>
      <c r="M4" s="1" t="s">
        <v>29</v>
      </c>
      <c r="N4" s="1" t="s">
        <v>28</v>
      </c>
      <c r="O4" s="1" t="s">
        <v>36</v>
      </c>
      <c r="P4" s="1" t="s">
        <v>33</v>
      </c>
      <c r="Q4" s="1" t="s">
        <v>22</v>
      </c>
      <c r="R4" s="6">
        <v>44980</v>
      </c>
      <c r="S4" s="6">
        <v>44981</v>
      </c>
      <c r="T4" s="2">
        <v>571856</v>
      </c>
      <c r="U4" s="2">
        <v>571856</v>
      </c>
      <c r="V4" s="2">
        <v>108652.64</v>
      </c>
      <c r="W4" s="2">
        <v>680508.64</v>
      </c>
      <c r="X4" s="2">
        <v>16583.22</v>
      </c>
    </row>
    <row r="5" spans="1:26" x14ac:dyDescent="0.25">
      <c r="A5" s="1" t="s">
        <v>138</v>
      </c>
      <c r="B5" s="1">
        <v>3</v>
      </c>
      <c r="C5" s="1" t="s">
        <v>139</v>
      </c>
      <c r="E5" s="1" t="s">
        <v>22</v>
      </c>
      <c r="J5" s="1" t="s">
        <v>54</v>
      </c>
      <c r="K5" s="1" t="s">
        <v>24</v>
      </c>
      <c r="L5" s="1" t="s">
        <v>60</v>
      </c>
      <c r="M5" s="1" t="s">
        <v>29</v>
      </c>
      <c r="N5" s="1" t="s">
        <v>28</v>
      </c>
      <c r="O5" s="1" t="s">
        <v>42</v>
      </c>
      <c r="P5" s="1" t="s">
        <v>47</v>
      </c>
      <c r="Q5" s="1" t="s">
        <v>22</v>
      </c>
      <c r="R5" s="6">
        <v>44980</v>
      </c>
      <c r="S5" s="6">
        <v>44980</v>
      </c>
      <c r="T5" s="2">
        <v>25000</v>
      </c>
      <c r="U5" s="2">
        <v>25000</v>
      </c>
      <c r="V5" s="2">
        <v>4750</v>
      </c>
      <c r="W5" s="2">
        <v>29750</v>
      </c>
      <c r="X5" s="2">
        <v>825</v>
      </c>
    </row>
    <row r="6" spans="1:26" x14ac:dyDescent="0.25">
      <c r="A6" s="1" t="s">
        <v>140</v>
      </c>
      <c r="B6" s="1">
        <v>3</v>
      </c>
      <c r="C6" s="1" t="s">
        <v>141</v>
      </c>
      <c r="E6" s="1" t="s">
        <v>22</v>
      </c>
      <c r="G6" s="1" t="s">
        <v>42</v>
      </c>
      <c r="I6" s="1">
        <v>3003725555</v>
      </c>
      <c r="J6" s="1" t="s">
        <v>54</v>
      </c>
      <c r="K6" s="1" t="s">
        <v>24</v>
      </c>
      <c r="L6" s="1" t="s">
        <v>32</v>
      </c>
      <c r="M6" s="1" t="s">
        <v>29</v>
      </c>
      <c r="N6" s="1" t="s">
        <v>28</v>
      </c>
      <c r="O6" s="1" t="s">
        <v>42</v>
      </c>
      <c r="P6" s="1" t="s">
        <v>33</v>
      </c>
      <c r="Q6" s="1" t="s">
        <v>22</v>
      </c>
      <c r="R6" s="6">
        <v>44980</v>
      </c>
      <c r="S6" s="6">
        <v>44980</v>
      </c>
      <c r="T6" s="2">
        <v>410000</v>
      </c>
      <c r="U6" s="2">
        <v>410000</v>
      </c>
      <c r="V6" s="2">
        <v>77900</v>
      </c>
      <c r="W6" s="2">
        <v>487900</v>
      </c>
      <c r="X6" s="2">
        <v>11890</v>
      </c>
    </row>
    <row r="7" spans="1:26" x14ac:dyDescent="0.25">
      <c r="A7" s="1" t="s">
        <v>142</v>
      </c>
      <c r="B7" s="1">
        <v>3</v>
      </c>
      <c r="C7" s="1" t="s">
        <v>143</v>
      </c>
      <c r="E7" s="1" t="s">
        <v>22</v>
      </c>
      <c r="G7" s="1" t="s">
        <v>144</v>
      </c>
      <c r="H7" s="1" t="s">
        <v>145</v>
      </c>
      <c r="I7" s="1">
        <v>3165293641</v>
      </c>
      <c r="J7" s="1" t="s">
        <v>26</v>
      </c>
      <c r="K7" s="1" t="s">
        <v>24</v>
      </c>
      <c r="L7" s="1" t="s">
        <v>32</v>
      </c>
      <c r="M7" s="1" t="s">
        <v>29</v>
      </c>
      <c r="N7" s="1" t="s">
        <v>28</v>
      </c>
      <c r="O7" s="1" t="s">
        <v>144</v>
      </c>
      <c r="P7" s="1" t="s">
        <v>27</v>
      </c>
      <c r="Q7" s="1" t="s">
        <v>22</v>
      </c>
      <c r="R7" s="6">
        <v>44980</v>
      </c>
      <c r="S7" s="6">
        <v>44980</v>
      </c>
      <c r="T7" s="2">
        <v>168920</v>
      </c>
      <c r="U7" s="2">
        <v>168920</v>
      </c>
      <c r="V7" s="2">
        <v>32094.799999999999</v>
      </c>
      <c r="W7" s="2">
        <v>201014.8</v>
      </c>
      <c r="X7" s="2">
        <v>4898.68</v>
      </c>
    </row>
    <row r="8" spans="1:26" x14ac:dyDescent="0.25">
      <c r="A8" s="1" t="s">
        <v>146</v>
      </c>
      <c r="B8" s="1">
        <v>3</v>
      </c>
      <c r="C8" s="1" t="s">
        <v>147</v>
      </c>
      <c r="E8" s="1" t="s">
        <v>22</v>
      </c>
      <c r="G8" s="1" t="s">
        <v>144</v>
      </c>
      <c r="H8" s="1" t="s">
        <v>148</v>
      </c>
      <c r="I8" s="1">
        <v>3145810636</v>
      </c>
      <c r="J8" s="1" t="s">
        <v>26</v>
      </c>
      <c r="K8" s="1" t="s">
        <v>24</v>
      </c>
      <c r="L8" s="1" t="s">
        <v>32</v>
      </c>
      <c r="M8" s="1" t="s">
        <v>29</v>
      </c>
      <c r="N8" s="1" t="s">
        <v>28</v>
      </c>
      <c r="O8" s="1" t="s">
        <v>144</v>
      </c>
      <c r="P8" s="1" t="s">
        <v>149</v>
      </c>
      <c r="Q8" s="1" t="s">
        <v>22</v>
      </c>
      <c r="R8" s="6">
        <v>44980</v>
      </c>
      <c r="S8" s="6">
        <v>44987</v>
      </c>
      <c r="T8" s="2">
        <v>805280</v>
      </c>
      <c r="U8" s="2">
        <v>805280</v>
      </c>
      <c r="V8" s="2">
        <v>153003.20000000001</v>
      </c>
      <c r="W8" s="2">
        <v>958283.2</v>
      </c>
      <c r="X8" s="2">
        <v>26574.240000000002</v>
      </c>
    </row>
    <row r="9" spans="1:26" x14ac:dyDescent="0.25">
      <c r="A9" s="1" t="s">
        <v>150</v>
      </c>
      <c r="B9" s="1">
        <v>3</v>
      </c>
      <c r="C9" s="1" t="s">
        <v>151</v>
      </c>
      <c r="E9" s="1" t="s">
        <v>22</v>
      </c>
      <c r="G9" s="1" t="s">
        <v>42</v>
      </c>
      <c r="I9" s="1">
        <v>3204496491</v>
      </c>
      <c r="J9" s="1" t="s">
        <v>54</v>
      </c>
      <c r="K9" s="1" t="s">
        <v>152</v>
      </c>
      <c r="L9" s="1" t="s">
        <v>72</v>
      </c>
      <c r="M9" s="1" t="s">
        <v>29</v>
      </c>
      <c r="N9" s="1" t="s">
        <v>153</v>
      </c>
      <c r="O9" s="1" t="s">
        <v>42</v>
      </c>
      <c r="P9" s="1" t="s">
        <v>27</v>
      </c>
      <c r="Q9" s="1" t="s">
        <v>22</v>
      </c>
      <c r="R9" s="6">
        <v>44979</v>
      </c>
      <c r="S9" s="6">
        <v>44979</v>
      </c>
      <c r="T9" s="2">
        <v>109008</v>
      </c>
      <c r="U9" s="2">
        <v>109008</v>
      </c>
      <c r="V9" s="2">
        <v>20711.52</v>
      </c>
      <c r="W9" s="2">
        <v>129719.52</v>
      </c>
      <c r="X9" s="2">
        <v>3597.26</v>
      </c>
    </row>
    <row r="10" spans="1:26" x14ac:dyDescent="0.25">
      <c r="A10" s="13" t="s">
        <v>154</v>
      </c>
      <c r="B10" s="13">
        <v>3</v>
      </c>
      <c r="C10" s="13" t="s">
        <v>155</v>
      </c>
      <c r="D10" s="13"/>
      <c r="E10" s="13" t="s">
        <v>22</v>
      </c>
      <c r="F10" s="13"/>
      <c r="G10" s="13" t="s">
        <v>42</v>
      </c>
      <c r="H10" s="13" t="s">
        <v>156</v>
      </c>
      <c r="I10" s="13">
        <v>3132087437</v>
      </c>
      <c r="J10" s="13" t="s">
        <v>82</v>
      </c>
      <c r="K10" s="13" t="s">
        <v>130</v>
      </c>
      <c r="L10" s="13" t="s">
        <v>32</v>
      </c>
      <c r="M10" s="13" t="s">
        <v>29</v>
      </c>
      <c r="N10" s="13" t="s">
        <v>28</v>
      </c>
      <c r="O10" s="13" t="s">
        <v>42</v>
      </c>
      <c r="P10" s="13" t="s">
        <v>33</v>
      </c>
      <c r="Q10" s="13" t="s">
        <v>22</v>
      </c>
      <c r="R10" s="14">
        <v>44979</v>
      </c>
      <c r="S10" s="14">
        <v>44979</v>
      </c>
      <c r="T10" s="15">
        <v>2527760</v>
      </c>
      <c r="U10" s="15">
        <v>2527760</v>
      </c>
      <c r="V10" s="15">
        <v>480274.39999999898</v>
      </c>
      <c r="W10" s="15">
        <v>3008034.4</v>
      </c>
      <c r="X10" s="15">
        <f t="shared" ref="X10:X11" si="0">31700.75-990</f>
        <v>30710.75</v>
      </c>
      <c r="Y10" s="13"/>
      <c r="Z10" s="13"/>
    </row>
    <row r="11" spans="1:26" x14ac:dyDescent="0.25">
      <c r="A11" s="13" t="s">
        <v>157</v>
      </c>
      <c r="B11" s="13">
        <v>3</v>
      </c>
      <c r="C11" s="13" t="s">
        <v>158</v>
      </c>
      <c r="D11" s="13"/>
      <c r="E11" s="13" t="s">
        <v>22</v>
      </c>
      <c r="F11" s="13"/>
      <c r="G11" s="13" t="s">
        <v>42</v>
      </c>
      <c r="H11" s="13" t="s">
        <v>159</v>
      </c>
      <c r="I11" s="13">
        <v>3102579770</v>
      </c>
      <c r="J11" s="13" t="s">
        <v>82</v>
      </c>
      <c r="K11" s="13" t="s">
        <v>130</v>
      </c>
      <c r="L11" s="13" t="s">
        <v>25</v>
      </c>
      <c r="M11" s="13" t="s">
        <v>29</v>
      </c>
      <c r="N11" s="13" t="s">
        <v>28</v>
      </c>
      <c r="O11" s="13" t="s">
        <v>42</v>
      </c>
      <c r="P11" s="13" t="s">
        <v>33</v>
      </c>
      <c r="Q11" s="13" t="s">
        <v>22</v>
      </c>
      <c r="R11" s="14">
        <v>44978</v>
      </c>
      <c r="S11" s="14">
        <v>44978</v>
      </c>
      <c r="T11" s="15">
        <v>1335250</v>
      </c>
      <c r="U11" s="15">
        <v>1365250</v>
      </c>
      <c r="V11" s="15">
        <v>259397.5</v>
      </c>
      <c r="W11" s="15">
        <v>1624647.5</v>
      </c>
      <c r="X11" s="15">
        <f t="shared" si="0"/>
        <v>30710.75</v>
      </c>
      <c r="Y11" s="13"/>
      <c r="Z11" s="13"/>
    </row>
    <row r="12" spans="1:26" x14ac:dyDescent="0.25">
      <c r="A12" s="1" t="s">
        <v>160</v>
      </c>
      <c r="B12" s="1">
        <v>3</v>
      </c>
      <c r="C12" s="1" t="s">
        <v>161</v>
      </c>
      <c r="E12" s="1" t="s">
        <v>22</v>
      </c>
      <c r="G12" s="1" t="s">
        <v>42</v>
      </c>
      <c r="H12" s="1" t="s">
        <v>162</v>
      </c>
      <c r="I12" s="1">
        <v>3182704107</v>
      </c>
      <c r="J12" s="1" t="s">
        <v>82</v>
      </c>
      <c r="K12" s="1" t="s">
        <v>24</v>
      </c>
      <c r="L12" s="1" t="s">
        <v>32</v>
      </c>
      <c r="M12" s="1" t="s">
        <v>29</v>
      </c>
      <c r="N12" s="1" t="s">
        <v>28</v>
      </c>
      <c r="O12" s="1" t="s">
        <v>114</v>
      </c>
      <c r="P12" s="1" t="s">
        <v>61</v>
      </c>
      <c r="Q12" s="1" t="s">
        <v>22</v>
      </c>
      <c r="R12" s="6">
        <v>44977</v>
      </c>
      <c r="S12" s="6">
        <v>44978</v>
      </c>
      <c r="T12" s="2">
        <v>4388796</v>
      </c>
      <c r="U12" s="2">
        <v>4388796</v>
      </c>
      <c r="V12" s="2">
        <v>833871.24</v>
      </c>
      <c r="W12" s="2">
        <v>5222667.24</v>
      </c>
      <c r="X12" s="2">
        <v>126885</v>
      </c>
    </row>
    <row r="13" spans="1:26" x14ac:dyDescent="0.25">
      <c r="A13" s="1" t="s">
        <v>163</v>
      </c>
      <c r="B13" s="1">
        <v>3</v>
      </c>
      <c r="C13" s="1" t="s">
        <v>164</v>
      </c>
      <c r="E13" s="1" t="s">
        <v>22</v>
      </c>
      <c r="G13" s="1" t="s">
        <v>165</v>
      </c>
      <c r="H13" s="1" t="s">
        <v>166</v>
      </c>
      <c r="I13" s="1">
        <v>3112312776</v>
      </c>
      <c r="J13" s="1" t="s">
        <v>26</v>
      </c>
      <c r="K13" s="1" t="s">
        <v>24</v>
      </c>
      <c r="L13" s="1" t="s">
        <v>32</v>
      </c>
      <c r="M13" s="1" t="s">
        <v>29</v>
      </c>
      <c r="N13" s="1" t="s">
        <v>28</v>
      </c>
      <c r="O13" s="1" t="s">
        <v>165</v>
      </c>
      <c r="P13" s="1" t="s">
        <v>167</v>
      </c>
      <c r="Q13" s="1" t="s">
        <v>22</v>
      </c>
      <c r="R13" s="6">
        <v>44977</v>
      </c>
      <c r="S13" s="6">
        <v>44977</v>
      </c>
      <c r="T13" s="2">
        <v>415791</v>
      </c>
      <c r="U13" s="2">
        <v>415791</v>
      </c>
      <c r="V13" s="2">
        <v>79000.289999999994</v>
      </c>
      <c r="W13" s="2">
        <v>494791.29</v>
      </c>
      <c r="X13" s="2">
        <v>9753.14</v>
      </c>
    </row>
    <row r="14" spans="1:26" x14ac:dyDescent="0.25">
      <c r="A14" s="1" t="s">
        <v>168</v>
      </c>
      <c r="B14" s="1">
        <v>3</v>
      </c>
      <c r="C14" s="1" t="s">
        <v>169</v>
      </c>
      <c r="D14" s="1">
        <v>39038</v>
      </c>
      <c r="E14" s="1" t="s">
        <v>22</v>
      </c>
      <c r="G14" s="1" t="s">
        <v>46</v>
      </c>
      <c r="H14" s="1" t="s">
        <v>170</v>
      </c>
      <c r="I14" s="1">
        <v>3204648620</v>
      </c>
      <c r="J14" s="1" t="s">
        <v>26</v>
      </c>
      <c r="K14" s="1" t="s">
        <v>24</v>
      </c>
      <c r="L14" s="1" t="s">
        <v>25</v>
      </c>
      <c r="M14" s="1" t="s">
        <v>29</v>
      </c>
      <c r="N14" s="1" t="s">
        <v>28</v>
      </c>
      <c r="O14" s="1" t="s">
        <v>46</v>
      </c>
      <c r="P14" s="1" t="s">
        <v>47</v>
      </c>
      <c r="Q14" s="1" t="s">
        <v>22</v>
      </c>
      <c r="R14" s="6">
        <v>44977</v>
      </c>
      <c r="S14" s="6">
        <v>44977</v>
      </c>
      <c r="T14" s="2">
        <v>23008</v>
      </c>
      <c r="U14" s="2">
        <v>23008</v>
      </c>
      <c r="V14" s="2">
        <v>4371.5200000000004</v>
      </c>
      <c r="W14" s="2">
        <v>27379.52</v>
      </c>
      <c r="X14" s="2">
        <v>756.16</v>
      </c>
    </row>
    <row r="15" spans="1:26" x14ac:dyDescent="0.25">
      <c r="A15" s="1" t="s">
        <v>171</v>
      </c>
      <c r="B15" s="1">
        <v>3</v>
      </c>
      <c r="C15" s="1" t="s">
        <v>172</v>
      </c>
      <c r="E15" s="1" t="s">
        <v>22</v>
      </c>
      <c r="G15" s="1" t="s">
        <v>42</v>
      </c>
      <c r="H15" s="1" t="s">
        <v>173</v>
      </c>
      <c r="I15" s="1">
        <v>3134058917</v>
      </c>
      <c r="J15" s="1" t="s">
        <v>82</v>
      </c>
      <c r="K15" s="1" t="s">
        <v>24</v>
      </c>
      <c r="L15" s="1" t="s">
        <v>25</v>
      </c>
      <c r="M15" s="1" t="s">
        <v>29</v>
      </c>
      <c r="N15" s="1" t="s">
        <v>28</v>
      </c>
      <c r="O15" s="1" t="s">
        <v>42</v>
      </c>
      <c r="P15" s="1" t="s">
        <v>61</v>
      </c>
      <c r="Q15" s="1" t="s">
        <v>22</v>
      </c>
      <c r="R15" s="6">
        <v>44975</v>
      </c>
      <c r="S15" s="6">
        <v>44978</v>
      </c>
      <c r="T15" s="2">
        <v>2595940</v>
      </c>
      <c r="U15" s="2">
        <v>2595940</v>
      </c>
      <c r="V15" s="2">
        <v>493228.6</v>
      </c>
      <c r="W15" s="2">
        <v>3089168.6</v>
      </c>
      <c r="X15" s="2">
        <v>59706.62</v>
      </c>
    </row>
    <row r="16" spans="1:26" x14ac:dyDescent="0.25">
      <c r="A16" s="1" t="s">
        <v>174</v>
      </c>
      <c r="B16" s="1">
        <v>3</v>
      </c>
      <c r="C16" s="1" t="s">
        <v>175</v>
      </c>
      <c r="E16" s="1" t="s">
        <v>22</v>
      </c>
      <c r="J16" s="1" t="s">
        <v>54</v>
      </c>
      <c r="K16" s="1" t="s">
        <v>24</v>
      </c>
      <c r="L16" s="1" t="s">
        <v>32</v>
      </c>
      <c r="M16" s="1" t="s">
        <v>29</v>
      </c>
      <c r="N16" s="1" t="s">
        <v>28</v>
      </c>
      <c r="O16" s="1" t="s">
        <v>42</v>
      </c>
      <c r="P16" s="1" t="s">
        <v>61</v>
      </c>
      <c r="Q16" s="1" t="s">
        <v>22</v>
      </c>
      <c r="R16" s="6">
        <v>44975</v>
      </c>
      <c r="S16" s="6">
        <v>44975</v>
      </c>
      <c r="T16" s="2">
        <v>25000</v>
      </c>
      <c r="U16" s="2">
        <v>25000</v>
      </c>
      <c r="V16" s="2">
        <v>4750</v>
      </c>
      <c r="W16" s="2">
        <v>29750</v>
      </c>
      <c r="X16" s="2">
        <v>825</v>
      </c>
    </row>
    <row r="17" spans="1:26" x14ac:dyDescent="0.25">
      <c r="A17" s="1" t="s">
        <v>176</v>
      </c>
      <c r="B17" s="1">
        <v>3</v>
      </c>
      <c r="C17" s="1" t="s">
        <v>177</v>
      </c>
      <c r="D17" s="1">
        <v>39000</v>
      </c>
      <c r="E17" s="1" t="s">
        <v>22</v>
      </c>
      <c r="G17" s="1" t="s">
        <v>42</v>
      </c>
      <c r="H17" s="1" t="s">
        <v>178</v>
      </c>
      <c r="I17" s="1">
        <v>3114522938</v>
      </c>
      <c r="J17" s="1" t="s">
        <v>26</v>
      </c>
      <c r="K17" s="1" t="s">
        <v>24</v>
      </c>
      <c r="L17" s="1" t="s">
        <v>25</v>
      </c>
      <c r="M17" s="1" t="s">
        <v>29</v>
      </c>
      <c r="N17" s="1" t="s">
        <v>28</v>
      </c>
      <c r="O17" s="1" t="s">
        <v>42</v>
      </c>
      <c r="P17" s="1" t="s">
        <v>27</v>
      </c>
      <c r="Q17" s="1" t="s">
        <v>55</v>
      </c>
      <c r="R17" s="6">
        <v>44974</v>
      </c>
      <c r="S17" s="6">
        <v>44974</v>
      </c>
      <c r="T17" s="2">
        <v>53000</v>
      </c>
      <c r="U17" s="2">
        <v>53000</v>
      </c>
      <c r="V17" s="2">
        <v>10070</v>
      </c>
      <c r="W17" s="2">
        <v>63070</v>
      </c>
      <c r="X17" s="2">
        <v>1537</v>
      </c>
    </row>
    <row r="18" spans="1:26" x14ac:dyDescent="0.25">
      <c r="A18" s="1" t="s">
        <v>179</v>
      </c>
      <c r="B18" s="1">
        <v>3</v>
      </c>
      <c r="C18" s="1" t="s">
        <v>180</v>
      </c>
      <c r="E18" s="1" t="s">
        <v>22</v>
      </c>
      <c r="G18" s="1" t="s">
        <v>39</v>
      </c>
      <c r="H18" s="1" t="s">
        <v>181</v>
      </c>
      <c r="I18" s="1">
        <v>3006629797</v>
      </c>
      <c r="J18" s="1" t="s">
        <v>26</v>
      </c>
      <c r="K18" s="1" t="s">
        <v>24</v>
      </c>
      <c r="L18" s="1" t="s">
        <v>25</v>
      </c>
      <c r="M18" s="1" t="s">
        <v>29</v>
      </c>
      <c r="N18" s="1" t="s">
        <v>28</v>
      </c>
      <c r="O18" s="1" t="s">
        <v>42</v>
      </c>
      <c r="P18" s="1" t="s">
        <v>33</v>
      </c>
      <c r="Q18" s="1" t="s">
        <v>22</v>
      </c>
      <c r="R18" s="6">
        <v>44973</v>
      </c>
      <c r="S18" s="6">
        <v>44973</v>
      </c>
      <c r="T18" s="2">
        <v>690720</v>
      </c>
      <c r="U18" s="2">
        <v>690720</v>
      </c>
      <c r="V18" s="2">
        <v>131236.79999999999</v>
      </c>
      <c r="W18" s="2">
        <v>821956.8</v>
      </c>
      <c r="X18" s="2">
        <v>20030.88</v>
      </c>
    </row>
    <row r="19" spans="1:26" x14ac:dyDescent="0.25">
      <c r="A19" s="1" t="s">
        <v>182</v>
      </c>
      <c r="B19" s="1">
        <v>3</v>
      </c>
      <c r="C19" s="1" t="s">
        <v>183</v>
      </c>
      <c r="E19" s="1" t="s">
        <v>22</v>
      </c>
      <c r="J19" s="1" t="s">
        <v>54</v>
      </c>
      <c r="K19" s="1" t="s">
        <v>24</v>
      </c>
      <c r="L19" s="1" t="s">
        <v>32</v>
      </c>
      <c r="M19" s="1" t="s">
        <v>29</v>
      </c>
      <c r="N19" s="1" t="s">
        <v>28</v>
      </c>
      <c r="O19" s="1" t="s">
        <v>184</v>
      </c>
      <c r="P19" s="1" t="s">
        <v>33</v>
      </c>
      <c r="Q19" s="1" t="s">
        <v>22</v>
      </c>
      <c r="R19" s="6">
        <v>44973</v>
      </c>
      <c r="S19" s="6">
        <v>44973</v>
      </c>
      <c r="T19" s="2">
        <v>1762320</v>
      </c>
      <c r="U19" s="2">
        <v>1762320</v>
      </c>
      <c r="V19" s="2">
        <v>334840.8</v>
      </c>
      <c r="W19" s="2">
        <v>2097160.7999999998</v>
      </c>
      <c r="X19" s="2">
        <v>51107.28</v>
      </c>
    </row>
    <row r="20" spans="1:26" x14ac:dyDescent="0.25">
      <c r="A20" s="1" t="s">
        <v>185</v>
      </c>
      <c r="B20" s="1">
        <v>3</v>
      </c>
      <c r="C20" s="1" t="s">
        <v>186</v>
      </c>
      <c r="E20" s="1" t="s">
        <v>22</v>
      </c>
      <c r="G20" s="1" t="s">
        <v>187</v>
      </c>
      <c r="H20" s="1" t="s">
        <v>188</v>
      </c>
      <c r="I20" s="1">
        <v>3017695574</v>
      </c>
      <c r="J20" s="1" t="s">
        <v>54</v>
      </c>
      <c r="K20" s="1" t="s">
        <v>130</v>
      </c>
      <c r="L20" s="1" t="s">
        <v>32</v>
      </c>
      <c r="M20" s="1" t="s">
        <v>29</v>
      </c>
      <c r="N20" s="1" t="s">
        <v>28</v>
      </c>
      <c r="O20" s="1" t="s">
        <v>36</v>
      </c>
      <c r="P20" s="1" t="s">
        <v>33</v>
      </c>
      <c r="Q20" s="1" t="s">
        <v>22</v>
      </c>
      <c r="R20" s="6">
        <v>44973</v>
      </c>
      <c r="S20" s="6">
        <v>44973</v>
      </c>
      <c r="T20" s="2">
        <v>2927400</v>
      </c>
      <c r="U20" s="2">
        <v>2927400</v>
      </c>
      <c r="V20" s="2">
        <v>556206</v>
      </c>
      <c r="W20" s="2">
        <v>3483606</v>
      </c>
      <c r="X20" s="2">
        <v>79386.600000000006</v>
      </c>
    </row>
    <row r="21" spans="1:26" ht="15.75" customHeight="1" x14ac:dyDescent="0.25">
      <c r="A21" s="1" t="s">
        <v>189</v>
      </c>
      <c r="B21" s="1">
        <v>3</v>
      </c>
      <c r="C21" s="1" t="s">
        <v>186</v>
      </c>
      <c r="E21" s="1" t="s">
        <v>22</v>
      </c>
      <c r="G21" s="1" t="s">
        <v>190</v>
      </c>
      <c r="H21" s="1" t="s">
        <v>191</v>
      </c>
      <c r="I21" s="1">
        <v>3017695574</v>
      </c>
      <c r="J21" s="1" t="s">
        <v>54</v>
      </c>
      <c r="K21" s="1" t="s">
        <v>130</v>
      </c>
      <c r="L21" s="1" t="s">
        <v>32</v>
      </c>
      <c r="M21" s="1" t="s">
        <v>29</v>
      </c>
      <c r="N21" s="1" t="s">
        <v>28</v>
      </c>
      <c r="O21" s="1" t="s">
        <v>36</v>
      </c>
      <c r="P21" s="1" t="s">
        <v>33</v>
      </c>
      <c r="Q21" s="1" t="s">
        <v>22</v>
      </c>
      <c r="R21" s="6">
        <v>44973</v>
      </c>
      <c r="S21" s="6">
        <v>44973</v>
      </c>
      <c r="T21" s="2">
        <v>4647684</v>
      </c>
      <c r="U21" s="2">
        <v>4698684</v>
      </c>
      <c r="V21" s="2">
        <v>892749.96</v>
      </c>
      <c r="W21" s="2">
        <v>5591433.96</v>
      </c>
      <c r="X21" s="2">
        <v>135344</v>
      </c>
    </row>
    <row r="22" spans="1:26" ht="15.75" customHeight="1" x14ac:dyDescent="0.25">
      <c r="A22" s="13" t="s">
        <v>192</v>
      </c>
      <c r="B22" s="13">
        <v>3</v>
      </c>
      <c r="C22" s="13" t="s">
        <v>193</v>
      </c>
      <c r="D22" s="13"/>
      <c r="E22" s="13" t="s">
        <v>22</v>
      </c>
      <c r="F22" s="13"/>
      <c r="G22" s="13" t="s">
        <v>194</v>
      </c>
      <c r="H22" s="13" t="s">
        <v>195</v>
      </c>
      <c r="I22" s="13">
        <v>3205609789</v>
      </c>
      <c r="J22" s="13" t="s">
        <v>196</v>
      </c>
      <c r="K22" s="13" t="s">
        <v>24</v>
      </c>
      <c r="L22" s="13" t="s">
        <v>32</v>
      </c>
      <c r="M22" s="13" t="s">
        <v>29</v>
      </c>
      <c r="N22" s="13" t="s">
        <v>28</v>
      </c>
      <c r="O22" s="13" t="s">
        <v>194</v>
      </c>
      <c r="P22" s="13" t="s">
        <v>33</v>
      </c>
      <c r="Q22" s="13" t="s">
        <v>22</v>
      </c>
      <c r="R22" s="14">
        <v>44973</v>
      </c>
      <c r="S22" s="14">
        <v>44973</v>
      </c>
      <c r="T22" s="15">
        <v>718824</v>
      </c>
      <c r="U22" s="15">
        <v>1113824</v>
      </c>
      <c r="V22" s="15">
        <v>211626.56</v>
      </c>
      <c r="W22" s="15">
        <v>1325450.56</v>
      </c>
      <c r="X22" s="15">
        <f>30213.36-12210</f>
        <v>18003.36</v>
      </c>
      <c r="Y22" s="13"/>
      <c r="Z22" s="13"/>
    </row>
    <row r="23" spans="1:26" ht="15.75" customHeight="1" x14ac:dyDescent="0.25">
      <c r="A23" s="1" t="s">
        <v>197</v>
      </c>
      <c r="B23" s="1">
        <v>3</v>
      </c>
      <c r="C23" s="1" t="s">
        <v>198</v>
      </c>
      <c r="E23" s="1" t="s">
        <v>22</v>
      </c>
      <c r="G23" s="1" t="s">
        <v>199</v>
      </c>
      <c r="H23" s="1" t="s">
        <v>200</v>
      </c>
      <c r="I23" s="1">
        <v>3006747670</v>
      </c>
      <c r="J23" s="1" t="s">
        <v>26</v>
      </c>
      <c r="K23" s="1" t="s">
        <v>130</v>
      </c>
      <c r="L23" s="1" t="s">
        <v>32</v>
      </c>
      <c r="M23" s="1" t="s">
        <v>29</v>
      </c>
      <c r="N23" s="1" t="s">
        <v>28</v>
      </c>
      <c r="O23" s="1" t="s">
        <v>199</v>
      </c>
      <c r="P23" s="1" t="s">
        <v>33</v>
      </c>
      <c r="Q23" s="1" t="s">
        <v>22</v>
      </c>
      <c r="R23" s="6">
        <v>44972</v>
      </c>
      <c r="S23" s="6">
        <v>44972</v>
      </c>
      <c r="T23" s="2">
        <v>6803250</v>
      </c>
      <c r="U23" s="2">
        <v>6803250</v>
      </c>
      <c r="V23" s="2">
        <v>1292617.5</v>
      </c>
      <c r="W23" s="2">
        <v>8095867.5</v>
      </c>
      <c r="X23" s="2">
        <v>156474.75</v>
      </c>
    </row>
    <row r="24" spans="1:26" ht="15.75" customHeight="1" x14ac:dyDescent="0.25">
      <c r="A24" s="1" t="s">
        <v>201</v>
      </c>
      <c r="B24" s="1">
        <v>3</v>
      </c>
      <c r="C24" s="1" t="s">
        <v>202</v>
      </c>
      <c r="D24" s="1">
        <v>38908</v>
      </c>
      <c r="E24" s="1" t="s">
        <v>22</v>
      </c>
      <c r="G24" s="1" t="s">
        <v>190</v>
      </c>
      <c r="H24" s="1" t="s">
        <v>203</v>
      </c>
      <c r="I24" s="1">
        <v>3208495758</v>
      </c>
      <c r="J24" s="1" t="s">
        <v>26</v>
      </c>
      <c r="K24" s="1" t="s">
        <v>24</v>
      </c>
      <c r="L24" s="1" t="s">
        <v>25</v>
      </c>
      <c r="M24" s="1" t="s">
        <v>29</v>
      </c>
      <c r="N24" s="1" t="s">
        <v>28</v>
      </c>
      <c r="O24" s="1" t="s">
        <v>36</v>
      </c>
      <c r="P24" s="1" t="s">
        <v>47</v>
      </c>
      <c r="Q24" s="1" t="s">
        <v>55</v>
      </c>
      <c r="R24" s="6">
        <v>44972</v>
      </c>
      <c r="S24" s="6">
        <v>44974</v>
      </c>
      <c r="T24" s="2">
        <v>235000</v>
      </c>
      <c r="U24" s="2">
        <v>235000</v>
      </c>
      <c r="V24" s="2">
        <v>44650</v>
      </c>
      <c r="W24" s="2">
        <v>279650</v>
      </c>
      <c r="X24" s="2">
        <v>6815</v>
      </c>
    </row>
    <row r="25" spans="1:26" ht="15.75" customHeight="1" x14ac:dyDescent="0.25">
      <c r="A25" s="1" t="s">
        <v>204</v>
      </c>
      <c r="B25" s="1">
        <v>3</v>
      </c>
      <c r="C25" s="1" t="s">
        <v>205</v>
      </c>
      <c r="E25" s="1" t="s">
        <v>22</v>
      </c>
      <c r="G25" s="1" t="s">
        <v>42</v>
      </c>
      <c r="I25" s="1">
        <v>3215070939</v>
      </c>
      <c r="J25" s="1" t="s">
        <v>54</v>
      </c>
      <c r="K25" s="1" t="s">
        <v>24</v>
      </c>
      <c r="L25" s="1" t="s">
        <v>32</v>
      </c>
      <c r="M25" s="1" t="s">
        <v>29</v>
      </c>
      <c r="N25" s="1" t="s">
        <v>28</v>
      </c>
      <c r="O25" s="1" t="s">
        <v>42</v>
      </c>
      <c r="P25" s="1" t="s">
        <v>33</v>
      </c>
      <c r="Q25" s="1" t="s">
        <v>22</v>
      </c>
      <c r="R25" s="6">
        <v>44971</v>
      </c>
      <c r="S25" s="6">
        <v>44971</v>
      </c>
      <c r="T25" s="2">
        <v>356000</v>
      </c>
      <c r="U25" s="2">
        <v>356000</v>
      </c>
      <c r="V25" s="2">
        <v>67640</v>
      </c>
      <c r="W25" s="2">
        <v>423640</v>
      </c>
      <c r="X25" s="2">
        <v>11324</v>
      </c>
    </row>
    <row r="26" spans="1:26" ht="15.75" customHeight="1" x14ac:dyDescent="0.25">
      <c r="A26" s="1" t="s">
        <v>206</v>
      </c>
      <c r="B26" s="1">
        <v>3</v>
      </c>
      <c r="C26" s="1" t="s">
        <v>207</v>
      </c>
      <c r="E26" s="1" t="s">
        <v>22</v>
      </c>
      <c r="G26" s="1" t="s">
        <v>208</v>
      </c>
      <c r="I26" s="1">
        <v>3105075112</v>
      </c>
      <c r="J26" s="1" t="s">
        <v>54</v>
      </c>
      <c r="K26" s="1" t="s">
        <v>24</v>
      </c>
      <c r="L26" s="1" t="s">
        <v>32</v>
      </c>
      <c r="M26" s="1" t="s">
        <v>29</v>
      </c>
      <c r="N26" s="1" t="s">
        <v>28</v>
      </c>
      <c r="O26" s="1" t="s">
        <v>208</v>
      </c>
      <c r="P26" s="1" t="s">
        <v>33</v>
      </c>
      <c r="Q26" s="1" t="s">
        <v>22</v>
      </c>
      <c r="R26" s="6">
        <v>44970</v>
      </c>
      <c r="S26" s="6">
        <v>44970</v>
      </c>
      <c r="T26" s="2">
        <v>1412640</v>
      </c>
      <c r="U26" s="2">
        <v>1412640</v>
      </c>
      <c r="V26" s="2">
        <v>268401.59999999998</v>
      </c>
      <c r="W26" s="2">
        <v>1681041.6</v>
      </c>
      <c r="X26" s="2">
        <v>32491</v>
      </c>
    </row>
    <row r="27" spans="1:26" ht="15.75" customHeight="1" x14ac:dyDescent="0.25">
      <c r="A27" s="1" t="s">
        <v>209</v>
      </c>
      <c r="B27" s="1">
        <v>3</v>
      </c>
      <c r="C27" s="1" t="s">
        <v>210</v>
      </c>
      <c r="E27" s="1" t="s">
        <v>22</v>
      </c>
      <c r="G27" s="1" t="s">
        <v>211</v>
      </c>
      <c r="H27" s="1" t="s">
        <v>212</v>
      </c>
      <c r="I27" s="1">
        <v>3158161928</v>
      </c>
      <c r="J27" s="1" t="s">
        <v>26</v>
      </c>
      <c r="K27" s="1" t="s">
        <v>24</v>
      </c>
      <c r="L27" s="1" t="s">
        <v>25</v>
      </c>
      <c r="M27" s="1" t="s">
        <v>29</v>
      </c>
      <c r="N27" s="1" t="s">
        <v>28</v>
      </c>
      <c r="O27" s="1" t="s">
        <v>39</v>
      </c>
      <c r="P27" s="1" t="s">
        <v>33</v>
      </c>
      <c r="Q27" s="1" t="s">
        <v>22</v>
      </c>
      <c r="R27" s="6">
        <v>44970</v>
      </c>
      <c r="S27" s="6">
        <v>44970</v>
      </c>
      <c r="T27" s="2">
        <v>51972</v>
      </c>
      <c r="U27" s="2">
        <v>51972</v>
      </c>
      <c r="V27" s="2">
        <v>9874.68</v>
      </c>
      <c r="W27" s="2">
        <v>61846.68</v>
      </c>
      <c r="X27" s="2">
        <v>61846</v>
      </c>
    </row>
    <row r="28" spans="1:26" ht="15.75" customHeight="1" x14ac:dyDescent="0.25">
      <c r="A28" s="1" t="s">
        <v>213</v>
      </c>
      <c r="B28" s="1">
        <v>3</v>
      </c>
      <c r="C28" s="1" t="s">
        <v>214</v>
      </c>
      <c r="E28" s="1" t="s">
        <v>22</v>
      </c>
      <c r="G28" s="1" t="s">
        <v>42</v>
      </c>
      <c r="I28" s="1">
        <v>3107995071</v>
      </c>
      <c r="J28" s="1" t="s">
        <v>54</v>
      </c>
      <c r="K28" s="1" t="s">
        <v>24</v>
      </c>
      <c r="L28" s="1" t="s">
        <v>32</v>
      </c>
      <c r="M28" s="1" t="s">
        <v>29</v>
      </c>
      <c r="N28" s="1" t="s">
        <v>28</v>
      </c>
      <c r="O28" s="1" t="s">
        <v>42</v>
      </c>
      <c r="P28" s="1" t="s">
        <v>27</v>
      </c>
      <c r="Q28" s="1" t="s">
        <v>22</v>
      </c>
      <c r="R28" s="6">
        <v>44970</v>
      </c>
      <c r="S28" s="6">
        <v>44970</v>
      </c>
      <c r="T28" s="2">
        <v>100000</v>
      </c>
      <c r="U28" s="2">
        <v>100000</v>
      </c>
      <c r="V28" s="2">
        <v>19000</v>
      </c>
      <c r="W28" s="2">
        <v>119000</v>
      </c>
      <c r="X28" s="2">
        <v>1715.08</v>
      </c>
    </row>
    <row r="29" spans="1:26" ht="15.75" customHeight="1" x14ac:dyDescent="0.25">
      <c r="A29" s="1" t="s">
        <v>215</v>
      </c>
      <c r="B29" s="1">
        <v>3</v>
      </c>
      <c r="C29" s="1" t="s">
        <v>216</v>
      </c>
      <c r="E29" s="1" t="s">
        <v>22</v>
      </c>
      <c r="G29" s="1" t="s">
        <v>114</v>
      </c>
      <c r="H29" s="1" t="s">
        <v>217</v>
      </c>
      <c r="I29" s="1">
        <v>3185894551</v>
      </c>
      <c r="J29" s="1" t="s">
        <v>26</v>
      </c>
      <c r="K29" s="1" t="s">
        <v>24</v>
      </c>
      <c r="L29" s="1" t="s">
        <v>25</v>
      </c>
      <c r="M29" s="1" t="s">
        <v>29</v>
      </c>
      <c r="N29" s="1" t="s">
        <v>28</v>
      </c>
      <c r="O29" s="1" t="s">
        <v>114</v>
      </c>
      <c r="P29" s="1" t="s">
        <v>27</v>
      </c>
      <c r="Q29" s="1" t="s">
        <v>22</v>
      </c>
      <c r="R29" s="6">
        <v>44970</v>
      </c>
      <c r="S29" s="6">
        <v>44970</v>
      </c>
      <c r="T29" s="2">
        <v>689724</v>
      </c>
      <c r="U29" s="2">
        <v>689724</v>
      </c>
      <c r="V29" s="2">
        <v>131047.56</v>
      </c>
      <c r="W29" s="2">
        <v>820771.56</v>
      </c>
      <c r="X29" s="2">
        <v>20002</v>
      </c>
    </row>
    <row r="30" spans="1:26" ht="15.75" customHeight="1" x14ac:dyDescent="0.25">
      <c r="A30" s="13" t="s">
        <v>218</v>
      </c>
      <c r="B30" s="13">
        <v>3</v>
      </c>
      <c r="C30" s="13" t="s">
        <v>219</v>
      </c>
      <c r="D30" s="13"/>
      <c r="E30" s="13" t="s">
        <v>22</v>
      </c>
      <c r="F30" s="13"/>
      <c r="G30" s="13" t="s">
        <v>42</v>
      </c>
      <c r="H30" s="13" t="s">
        <v>220</v>
      </c>
      <c r="I30" s="13">
        <v>3184138854</v>
      </c>
      <c r="J30" s="13" t="s">
        <v>82</v>
      </c>
      <c r="K30" s="13" t="s">
        <v>24</v>
      </c>
      <c r="L30" s="13" t="s">
        <v>60</v>
      </c>
      <c r="M30" s="13" t="s">
        <v>29</v>
      </c>
      <c r="N30" s="13" t="s">
        <v>28</v>
      </c>
      <c r="O30" s="13" t="s">
        <v>42</v>
      </c>
      <c r="P30" s="13" t="s">
        <v>47</v>
      </c>
      <c r="Q30" s="13" t="s">
        <v>22</v>
      </c>
      <c r="R30" s="14">
        <v>44968</v>
      </c>
      <c r="S30" s="14">
        <v>44968</v>
      </c>
      <c r="T30" s="15">
        <v>2010078</v>
      </c>
      <c r="U30" s="15">
        <v>2040078</v>
      </c>
      <c r="V30" s="15">
        <v>387614.81999999902</v>
      </c>
      <c r="W30" s="15">
        <v>2427692.8199999998</v>
      </c>
      <c r="X30" s="15">
        <f>47221.79-990</f>
        <v>46231.79</v>
      </c>
      <c r="Y30" s="13"/>
      <c r="Z30" s="13"/>
    </row>
    <row r="31" spans="1:26" ht="15.75" customHeight="1" x14ac:dyDescent="0.25">
      <c r="A31" s="1" t="s">
        <v>221</v>
      </c>
      <c r="B31" s="1">
        <v>3</v>
      </c>
      <c r="C31" s="1" t="s">
        <v>222</v>
      </c>
      <c r="E31" s="1" t="s">
        <v>22</v>
      </c>
      <c r="G31" s="1" t="s">
        <v>42</v>
      </c>
      <c r="H31" s="1" t="s">
        <v>223</v>
      </c>
      <c r="I31" s="1">
        <v>3215296818</v>
      </c>
      <c r="J31" s="1" t="s">
        <v>82</v>
      </c>
      <c r="K31" s="1" t="s">
        <v>24</v>
      </c>
      <c r="L31" s="1" t="s">
        <v>25</v>
      </c>
      <c r="M31" s="1" t="s">
        <v>29</v>
      </c>
      <c r="N31" s="1" t="s">
        <v>28</v>
      </c>
      <c r="O31" s="1" t="s">
        <v>224</v>
      </c>
      <c r="P31" s="1" t="s">
        <v>27</v>
      </c>
      <c r="Q31" s="1" t="s">
        <v>22</v>
      </c>
      <c r="R31" s="6">
        <v>44968</v>
      </c>
      <c r="S31" s="6">
        <v>44970</v>
      </c>
      <c r="T31" s="2">
        <v>4130280</v>
      </c>
      <c r="U31" s="2">
        <v>4130280</v>
      </c>
      <c r="V31" s="2">
        <v>784753.2</v>
      </c>
      <c r="W31" s="2">
        <v>4915033.2</v>
      </c>
      <c r="X31" s="2">
        <v>119778.12</v>
      </c>
    </row>
    <row r="32" spans="1:26" ht="15.75" customHeight="1" x14ac:dyDescent="0.25">
      <c r="A32" s="1" t="s">
        <v>225</v>
      </c>
      <c r="B32" s="1">
        <v>3</v>
      </c>
      <c r="C32" s="1" t="s">
        <v>226</v>
      </c>
      <c r="E32" s="1" t="s">
        <v>22</v>
      </c>
      <c r="G32" s="1" t="s">
        <v>42</v>
      </c>
      <c r="H32" s="1" t="s">
        <v>227</v>
      </c>
      <c r="I32" s="1">
        <v>3203803933</v>
      </c>
      <c r="J32" s="1" t="s">
        <v>82</v>
      </c>
      <c r="K32" s="1" t="s">
        <v>24</v>
      </c>
      <c r="L32" s="1" t="s">
        <v>32</v>
      </c>
      <c r="M32" s="1" t="s">
        <v>29</v>
      </c>
      <c r="N32" s="1" t="s">
        <v>28</v>
      </c>
      <c r="O32" s="1" t="s">
        <v>42</v>
      </c>
      <c r="P32" s="1" t="s">
        <v>27</v>
      </c>
      <c r="Q32" s="1" t="s">
        <v>22</v>
      </c>
      <c r="R32" s="6">
        <v>44966</v>
      </c>
      <c r="S32" s="6">
        <v>44966</v>
      </c>
      <c r="T32" s="2">
        <v>3954000</v>
      </c>
      <c r="U32" s="2">
        <v>3954000</v>
      </c>
      <c r="V32" s="2">
        <v>751260</v>
      </c>
      <c r="W32" s="2">
        <v>4705260</v>
      </c>
      <c r="X32" s="2">
        <v>114666</v>
      </c>
    </row>
    <row r="33" spans="1:26" ht="15.75" customHeight="1" x14ac:dyDescent="0.25">
      <c r="A33" s="1" t="s">
        <v>228</v>
      </c>
      <c r="B33" s="1">
        <v>3</v>
      </c>
      <c r="C33" s="1" t="s">
        <v>229</v>
      </c>
      <c r="D33" s="1">
        <v>38881</v>
      </c>
      <c r="E33" s="1" t="s">
        <v>22</v>
      </c>
      <c r="G33" s="1" t="s">
        <v>42</v>
      </c>
      <c r="H33" s="1" t="s">
        <v>230</v>
      </c>
      <c r="I33" s="1">
        <v>3173734696</v>
      </c>
      <c r="J33" s="1" t="s">
        <v>26</v>
      </c>
      <c r="K33" s="1" t="s">
        <v>24</v>
      </c>
      <c r="L33" s="1" t="s">
        <v>25</v>
      </c>
      <c r="M33" s="1" t="s">
        <v>29</v>
      </c>
      <c r="N33" s="1" t="s">
        <v>28</v>
      </c>
      <c r="O33" s="1" t="s">
        <v>42</v>
      </c>
      <c r="P33" s="1" t="s">
        <v>47</v>
      </c>
      <c r="Q33" s="1" t="s">
        <v>22</v>
      </c>
      <c r="R33" s="6">
        <v>44966</v>
      </c>
      <c r="S33" s="6">
        <v>44966</v>
      </c>
      <c r="T33" s="2">
        <v>18995</v>
      </c>
      <c r="U33" s="2">
        <v>18995</v>
      </c>
      <c r="V33" s="2">
        <v>3609.0499999999902</v>
      </c>
      <c r="W33" s="2">
        <v>22604.05</v>
      </c>
      <c r="X33" s="2">
        <v>627</v>
      </c>
    </row>
    <row r="34" spans="1:26" ht="15.75" customHeight="1" x14ac:dyDescent="0.25">
      <c r="A34" s="1" t="s">
        <v>231</v>
      </c>
      <c r="B34" s="1">
        <v>3</v>
      </c>
      <c r="C34" s="1" t="s">
        <v>232</v>
      </c>
      <c r="D34" s="1">
        <v>38864</v>
      </c>
      <c r="E34" s="1" t="s">
        <v>22</v>
      </c>
      <c r="G34" s="1" t="s">
        <v>42</v>
      </c>
      <c r="H34" s="1" t="s">
        <v>233</v>
      </c>
      <c r="I34" s="1">
        <v>3108757790</v>
      </c>
      <c r="J34" s="1" t="s">
        <v>26</v>
      </c>
      <c r="K34" s="1" t="s">
        <v>24</v>
      </c>
      <c r="L34" s="1" t="s">
        <v>25</v>
      </c>
      <c r="M34" s="1" t="s">
        <v>29</v>
      </c>
      <c r="N34" s="1" t="s">
        <v>28</v>
      </c>
      <c r="O34" s="1" t="s">
        <v>42</v>
      </c>
      <c r="P34" s="1" t="s">
        <v>47</v>
      </c>
      <c r="Q34" s="1" t="s">
        <v>22</v>
      </c>
      <c r="R34" s="6">
        <v>44966</v>
      </c>
      <c r="S34" s="6">
        <v>44966</v>
      </c>
      <c r="T34" s="2">
        <v>520995</v>
      </c>
      <c r="U34" s="2">
        <v>520995</v>
      </c>
      <c r="V34" s="2">
        <v>98989.05</v>
      </c>
      <c r="W34" s="2">
        <v>619984.05000000005</v>
      </c>
      <c r="X34" s="2">
        <v>15109</v>
      </c>
    </row>
    <row r="35" spans="1:26" ht="15.75" customHeight="1" x14ac:dyDescent="0.25">
      <c r="A35" s="1" t="s">
        <v>234</v>
      </c>
      <c r="B35" s="1">
        <v>3</v>
      </c>
      <c r="C35" s="1" t="s">
        <v>235</v>
      </c>
      <c r="E35" s="1" t="s">
        <v>22</v>
      </c>
      <c r="J35" s="1" t="s">
        <v>54</v>
      </c>
      <c r="K35" s="1" t="s">
        <v>24</v>
      </c>
      <c r="L35" s="1" t="s">
        <v>25</v>
      </c>
      <c r="M35" s="1" t="s">
        <v>29</v>
      </c>
      <c r="N35" s="1" t="s">
        <v>28</v>
      </c>
      <c r="O35" s="1" t="s">
        <v>42</v>
      </c>
      <c r="P35" s="1" t="s">
        <v>33</v>
      </c>
      <c r="Q35" s="1" t="s">
        <v>22</v>
      </c>
      <c r="R35" s="6">
        <v>44966</v>
      </c>
      <c r="S35" s="6">
        <v>44966</v>
      </c>
      <c r="T35" s="2">
        <v>1048000</v>
      </c>
      <c r="U35" s="2">
        <v>1048000</v>
      </c>
      <c r="V35" s="2">
        <v>199120</v>
      </c>
      <c r="W35" s="2">
        <v>1247120</v>
      </c>
      <c r="X35" s="2">
        <v>30392</v>
      </c>
    </row>
    <row r="36" spans="1:26" ht="15.75" customHeight="1" x14ac:dyDescent="0.25">
      <c r="A36" s="13" t="s">
        <v>236</v>
      </c>
      <c r="B36" s="13">
        <v>3</v>
      </c>
      <c r="C36" s="13" t="s">
        <v>237</v>
      </c>
      <c r="D36" s="13"/>
      <c r="E36" s="13" t="s">
        <v>22</v>
      </c>
      <c r="F36" s="13"/>
      <c r="G36" s="13" t="s">
        <v>238</v>
      </c>
      <c r="H36" s="13" t="s">
        <v>239</v>
      </c>
      <c r="I36" s="13">
        <v>3175156528</v>
      </c>
      <c r="J36" s="13" t="s">
        <v>196</v>
      </c>
      <c r="K36" s="13" t="s">
        <v>24</v>
      </c>
      <c r="L36" s="13" t="s">
        <v>32</v>
      </c>
      <c r="M36" s="13" t="s">
        <v>29</v>
      </c>
      <c r="N36" s="13" t="s">
        <v>28</v>
      </c>
      <c r="O36" s="13" t="s">
        <v>238</v>
      </c>
      <c r="P36" s="13" t="s">
        <v>27</v>
      </c>
      <c r="Q36" s="13" t="s">
        <v>22</v>
      </c>
      <c r="R36" s="14">
        <v>44964</v>
      </c>
      <c r="S36" s="14">
        <v>44968</v>
      </c>
      <c r="T36" s="15">
        <v>384000</v>
      </c>
      <c r="U36" s="15">
        <v>414000</v>
      </c>
      <c r="V36" s="15">
        <v>78660</v>
      </c>
      <c r="W36" s="15">
        <v>492660</v>
      </c>
      <c r="X36" s="15">
        <f>12126-990</f>
        <v>11136</v>
      </c>
      <c r="Y36" s="13"/>
      <c r="Z36" s="13"/>
    </row>
    <row r="37" spans="1:26" ht="15.75" customHeight="1" x14ac:dyDescent="0.25">
      <c r="A37" s="1" t="s">
        <v>240</v>
      </c>
      <c r="B37" s="1">
        <v>3</v>
      </c>
      <c r="C37" s="1" t="s">
        <v>241</v>
      </c>
      <c r="E37" s="1" t="s">
        <v>22</v>
      </c>
      <c r="G37" s="1" t="s">
        <v>36</v>
      </c>
      <c r="H37" s="1" t="s">
        <v>242</v>
      </c>
      <c r="I37" s="1">
        <v>3234806828</v>
      </c>
      <c r="J37" s="1" t="s">
        <v>26</v>
      </c>
      <c r="K37" s="1" t="s">
        <v>24</v>
      </c>
      <c r="L37" s="1" t="s">
        <v>32</v>
      </c>
      <c r="M37" s="1" t="s">
        <v>29</v>
      </c>
      <c r="N37" s="1" t="s">
        <v>28</v>
      </c>
      <c r="O37" s="1" t="s">
        <v>104</v>
      </c>
      <c r="P37" s="1" t="s">
        <v>33</v>
      </c>
      <c r="Q37" s="1" t="s">
        <v>22</v>
      </c>
      <c r="R37" s="6">
        <v>44962</v>
      </c>
      <c r="S37" s="6">
        <v>44962</v>
      </c>
      <c r="T37" s="2">
        <v>65016</v>
      </c>
      <c r="U37" s="2">
        <v>65016</v>
      </c>
      <c r="V37" s="2">
        <v>12353.039999999901</v>
      </c>
      <c r="W37" s="2">
        <v>77369.039999999994</v>
      </c>
      <c r="X37" s="2">
        <v>1495.37</v>
      </c>
    </row>
    <row r="38" spans="1:26" ht="15.75" customHeight="1" x14ac:dyDescent="0.25">
      <c r="A38" s="1" t="s">
        <v>243</v>
      </c>
      <c r="B38" s="1">
        <v>3</v>
      </c>
      <c r="C38" s="1" t="s">
        <v>151</v>
      </c>
      <c r="E38" s="1" t="s">
        <v>22</v>
      </c>
      <c r="G38" s="1" t="s">
        <v>42</v>
      </c>
      <c r="I38" s="1">
        <v>3204496491</v>
      </c>
      <c r="K38" s="1" t="s">
        <v>24</v>
      </c>
      <c r="L38" s="1" t="s">
        <v>72</v>
      </c>
      <c r="M38" s="1" t="s">
        <v>29</v>
      </c>
      <c r="N38" s="1" t="s">
        <v>153</v>
      </c>
      <c r="O38" s="1" t="s">
        <v>42</v>
      </c>
      <c r="P38" s="1" t="s">
        <v>149</v>
      </c>
      <c r="Q38" s="1" t="s">
        <v>244</v>
      </c>
      <c r="R38" s="6">
        <v>44959</v>
      </c>
      <c r="S38" s="6">
        <v>44959</v>
      </c>
      <c r="T38" s="2">
        <v>109000</v>
      </c>
      <c r="U38" s="2">
        <v>109000</v>
      </c>
      <c r="V38" s="2">
        <v>20710</v>
      </c>
      <c r="W38" s="2">
        <v>129710</v>
      </c>
      <c r="X38" s="2">
        <v>3597</v>
      </c>
    </row>
    <row r="39" spans="1:26" ht="15.75" customHeight="1" x14ac:dyDescent="0.25">
      <c r="A39" s="1" t="s">
        <v>245</v>
      </c>
      <c r="B39" s="1">
        <v>3</v>
      </c>
      <c r="C39" s="1" t="s">
        <v>246</v>
      </c>
      <c r="E39" s="1" t="s">
        <v>22</v>
      </c>
      <c r="G39" s="1" t="s">
        <v>42</v>
      </c>
      <c r="I39" s="1">
        <v>3143513744</v>
      </c>
      <c r="J39" s="1" t="s">
        <v>54</v>
      </c>
      <c r="K39" s="1" t="s">
        <v>24</v>
      </c>
      <c r="L39" s="1" t="s">
        <v>72</v>
      </c>
      <c r="M39" s="1" t="s">
        <v>29</v>
      </c>
      <c r="N39" s="1" t="s">
        <v>28</v>
      </c>
      <c r="O39" s="1" t="s">
        <v>42</v>
      </c>
      <c r="P39" s="1" t="s">
        <v>27</v>
      </c>
      <c r="Q39" s="1" t="s">
        <v>22</v>
      </c>
      <c r="R39" s="6">
        <v>44958</v>
      </c>
      <c r="S39" s="6">
        <v>44958</v>
      </c>
      <c r="T39" s="2">
        <v>125000</v>
      </c>
      <c r="U39" s="2">
        <v>125000</v>
      </c>
      <c r="V39" s="2">
        <v>23750</v>
      </c>
      <c r="W39" s="2">
        <v>148750</v>
      </c>
      <c r="X39" s="2">
        <v>4125</v>
      </c>
    </row>
    <row r="40" spans="1:26" ht="15.75" customHeight="1" x14ac:dyDescent="0.25">
      <c r="S40" s="1" t="s">
        <v>247</v>
      </c>
      <c r="T40" s="16">
        <f>SUM(T2:T39)</f>
        <v>75712591</v>
      </c>
    </row>
    <row r="41" spans="1:26" ht="15.75" customHeight="1" x14ac:dyDescent="0.25">
      <c r="V41" s="175" t="s">
        <v>115</v>
      </c>
      <c r="W41" s="176"/>
      <c r="X41" s="2">
        <f>SUM(X2:X40)</f>
        <v>2122549.4900000002</v>
      </c>
    </row>
    <row r="42" spans="1:26" ht="15.75" customHeight="1" x14ac:dyDescent="0.25">
      <c r="V42" s="7" t="s">
        <v>116</v>
      </c>
      <c r="W42" s="8">
        <v>23340001</v>
      </c>
    </row>
    <row r="43" spans="1:26" ht="15.75" customHeight="1" x14ac:dyDescent="0.25">
      <c r="V43" s="7" t="s">
        <v>117</v>
      </c>
      <c r="W43" s="8">
        <v>93661805</v>
      </c>
      <c r="X43" s="10"/>
    </row>
    <row r="44" spans="1:26" ht="32.25" customHeight="1" x14ac:dyDescent="0.25">
      <c r="V44" s="17" t="s">
        <v>118</v>
      </c>
      <c r="W44" s="18">
        <f>T40</f>
        <v>75712591</v>
      </c>
    </row>
    <row r="45" spans="1:26" ht="21" customHeight="1" x14ac:dyDescent="0.25">
      <c r="V45" s="19" t="s">
        <v>248</v>
      </c>
      <c r="W45" s="20">
        <f>+W44-W42</f>
        <v>52372590</v>
      </c>
    </row>
    <row r="46" spans="1:26" ht="15.75" customHeight="1" x14ac:dyDescent="0.25">
      <c r="V46" s="21" t="s">
        <v>249</v>
      </c>
      <c r="W46" s="22">
        <v>1468229</v>
      </c>
    </row>
    <row r="47" spans="1:26" ht="31.5" customHeight="1" x14ac:dyDescent="0.25">
      <c r="V47" s="21" t="s">
        <v>250</v>
      </c>
      <c r="W47" s="23">
        <v>17497674.600000001</v>
      </c>
      <c r="X47" s="10"/>
    </row>
    <row r="48" spans="1:26" ht="15.75" customHeight="1" x14ac:dyDescent="0.25">
      <c r="V48" s="21" t="s">
        <v>251</v>
      </c>
      <c r="W48" s="22">
        <f>+W47*2.5/100</f>
        <v>437441.86499999999</v>
      </c>
    </row>
    <row r="49" spans="22:23" ht="15.75" customHeight="1" x14ac:dyDescent="0.25">
      <c r="V49" s="11" t="s">
        <v>121</v>
      </c>
      <c r="W49" s="12">
        <f>+W46+W48</f>
        <v>1905670.865</v>
      </c>
    </row>
    <row r="50" spans="22:23" ht="15.75" customHeight="1" x14ac:dyDescent="0.25">
      <c r="W50" s="2"/>
    </row>
    <row r="51" spans="22:23" ht="15.75" customHeight="1" x14ac:dyDescent="0.25">
      <c r="W51" s="2"/>
    </row>
    <row r="52" spans="22:23" ht="15.75" customHeight="1" x14ac:dyDescent="0.25">
      <c r="W52" s="10"/>
    </row>
    <row r="53" spans="22:23" ht="15.75" customHeight="1" x14ac:dyDescent="0.25">
      <c r="W53" s="2"/>
    </row>
    <row r="54" spans="22:23" ht="15.75" customHeight="1" x14ac:dyDescent="0.25"/>
    <row r="55" spans="22:23" ht="15.75" customHeight="1" x14ac:dyDescent="0.25"/>
    <row r="56" spans="22:23" ht="15.75" customHeight="1" x14ac:dyDescent="0.25"/>
    <row r="57" spans="22:23" ht="15.75" customHeight="1" x14ac:dyDescent="0.25"/>
    <row r="58" spans="22:23" ht="15.75" customHeight="1" x14ac:dyDescent="0.25"/>
    <row r="59" spans="22:23" ht="15.75" customHeight="1" x14ac:dyDescent="0.25"/>
    <row r="60" spans="22:23" ht="15.75" customHeight="1" x14ac:dyDescent="0.25"/>
    <row r="61" spans="22:23" ht="15.75" customHeight="1" x14ac:dyDescent="0.25"/>
    <row r="62" spans="22:23" ht="15.75" customHeight="1" x14ac:dyDescent="0.25"/>
    <row r="63" spans="22:23" ht="15.75" customHeight="1" x14ac:dyDescent="0.25"/>
    <row r="64" spans="22:2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W1" xr:uid="{00000000-0009-0000-0000-000001000000}"/>
  <mergeCells count="1">
    <mergeCell ref="V41:W4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A53" workbookViewId="0">
      <selection activeCell="R66" sqref="R66"/>
    </sheetView>
  </sheetViews>
  <sheetFormatPr baseColWidth="10" defaultColWidth="14.42578125" defaultRowHeight="15" customHeight="1" x14ac:dyDescent="0.25"/>
  <cols>
    <col min="1" max="1" width="20.28515625" customWidth="1"/>
    <col min="2" max="2" width="36.28515625" customWidth="1"/>
    <col min="3" max="13" width="10.7109375" hidden="1" customWidth="1"/>
    <col min="14" max="14" width="10.7109375" customWidth="1"/>
    <col min="15" max="15" width="10.7109375" hidden="1" customWidth="1"/>
    <col min="16" max="16" width="18.42578125" customWidth="1"/>
    <col min="17" max="17" width="18.5703125" customWidth="1"/>
    <col min="18" max="19" width="15.5703125" customWidth="1"/>
    <col min="20" max="21" width="14.5703125" customWidth="1"/>
    <col min="22" max="26" width="10.7109375" customWidth="1"/>
  </cols>
  <sheetData>
    <row r="1" spans="1:22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9</v>
      </c>
      <c r="F1" s="1" t="s">
        <v>7</v>
      </c>
      <c r="G1" s="1" t="s">
        <v>8</v>
      </c>
      <c r="H1" s="1" t="s">
        <v>19</v>
      </c>
      <c r="I1" s="1" t="s">
        <v>11</v>
      </c>
      <c r="J1" s="1" t="s">
        <v>6</v>
      </c>
      <c r="K1" s="1" t="s">
        <v>10</v>
      </c>
      <c r="L1" s="1" t="s">
        <v>14</v>
      </c>
      <c r="M1" s="1" t="s">
        <v>12</v>
      </c>
      <c r="N1" s="1" t="s">
        <v>13</v>
      </c>
      <c r="O1" s="1" t="s">
        <v>252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253</v>
      </c>
    </row>
    <row r="2" spans="1:22" x14ac:dyDescent="0.25">
      <c r="A2" s="1" t="s">
        <v>254</v>
      </c>
      <c r="B2" s="1" t="s">
        <v>255</v>
      </c>
      <c r="D2" s="1" t="s">
        <v>22</v>
      </c>
      <c r="E2" s="1" t="s">
        <v>82</v>
      </c>
      <c r="F2" s="1" t="s">
        <v>256</v>
      </c>
      <c r="G2" s="1" t="s">
        <v>32</v>
      </c>
      <c r="H2" s="1" t="s">
        <v>29</v>
      </c>
      <c r="I2" s="1" t="s">
        <v>28</v>
      </c>
      <c r="J2" s="1" t="s">
        <v>42</v>
      </c>
      <c r="K2" s="1" t="s">
        <v>27</v>
      </c>
      <c r="L2" s="1" t="s">
        <v>22</v>
      </c>
      <c r="M2" s="6">
        <v>45015</v>
      </c>
      <c r="N2" s="6">
        <v>45015</v>
      </c>
      <c r="P2" s="2">
        <v>219900</v>
      </c>
      <c r="Q2" s="2">
        <v>249900</v>
      </c>
      <c r="R2" s="2">
        <v>47481</v>
      </c>
      <c r="S2" s="2">
        <v>297381</v>
      </c>
      <c r="T2" s="2"/>
      <c r="U2" s="1" t="s">
        <v>257</v>
      </c>
    </row>
    <row r="3" spans="1:22" x14ac:dyDescent="0.25">
      <c r="A3" s="1" t="s">
        <v>258</v>
      </c>
      <c r="B3" s="1" t="s">
        <v>259</v>
      </c>
      <c r="D3" s="1" t="s">
        <v>22</v>
      </c>
      <c r="E3" s="1" t="s">
        <v>196</v>
      </c>
      <c r="F3" s="1" t="s">
        <v>24</v>
      </c>
      <c r="G3" s="1" t="s">
        <v>32</v>
      </c>
      <c r="H3" s="1" t="s">
        <v>29</v>
      </c>
      <c r="I3" s="1" t="s">
        <v>28</v>
      </c>
      <c r="J3" s="1" t="s">
        <v>260</v>
      </c>
      <c r="K3" s="1" t="s">
        <v>27</v>
      </c>
      <c r="L3" s="1" t="s">
        <v>22</v>
      </c>
      <c r="M3" s="6">
        <v>45014</v>
      </c>
      <c r="N3" s="6">
        <v>45014</v>
      </c>
      <c r="P3" s="2">
        <v>69999.360000000001</v>
      </c>
      <c r="Q3" s="2">
        <v>69999.360000000001</v>
      </c>
      <c r="R3" s="2">
        <v>13299.8784</v>
      </c>
      <c r="S3" s="2">
        <v>83299.238400000002</v>
      </c>
      <c r="T3" s="2"/>
      <c r="U3" s="2">
        <v>-33200</v>
      </c>
      <c r="V3" s="1" t="s">
        <v>261</v>
      </c>
    </row>
    <row r="4" spans="1:22" x14ac:dyDescent="0.25">
      <c r="A4" s="1" t="s">
        <v>262</v>
      </c>
      <c r="B4" s="1" t="s">
        <v>263</v>
      </c>
      <c r="D4" s="1" t="s">
        <v>22</v>
      </c>
      <c r="E4" s="1" t="s">
        <v>54</v>
      </c>
      <c r="F4" s="1" t="s">
        <v>24</v>
      </c>
      <c r="G4" s="1" t="s">
        <v>60</v>
      </c>
      <c r="H4" s="1" t="s">
        <v>29</v>
      </c>
      <c r="I4" s="1" t="s">
        <v>28</v>
      </c>
      <c r="J4" s="1" t="s">
        <v>42</v>
      </c>
      <c r="K4" s="1" t="s">
        <v>61</v>
      </c>
      <c r="L4" s="1" t="s">
        <v>22</v>
      </c>
      <c r="M4" s="6">
        <v>45014</v>
      </c>
      <c r="N4" s="6">
        <v>45014</v>
      </c>
      <c r="P4" s="2">
        <v>392340</v>
      </c>
      <c r="Q4" s="2">
        <v>392340</v>
      </c>
      <c r="R4" s="2">
        <v>74544.600000000006</v>
      </c>
      <c r="S4" s="2">
        <v>466884.6</v>
      </c>
      <c r="T4" s="2">
        <v>10201</v>
      </c>
    </row>
    <row r="5" spans="1:22" x14ac:dyDescent="0.25">
      <c r="A5" s="1" t="s">
        <v>264</v>
      </c>
      <c r="B5" s="1" t="s">
        <v>265</v>
      </c>
      <c r="D5" s="1" t="s">
        <v>22</v>
      </c>
      <c r="E5" s="1" t="s">
        <v>26</v>
      </c>
      <c r="F5" s="1" t="s">
        <v>24</v>
      </c>
      <c r="G5" s="1" t="s">
        <v>32</v>
      </c>
      <c r="H5" s="1" t="s">
        <v>29</v>
      </c>
      <c r="I5" s="1" t="s">
        <v>28</v>
      </c>
      <c r="J5" s="1" t="s">
        <v>104</v>
      </c>
      <c r="K5" s="1" t="s">
        <v>33</v>
      </c>
      <c r="L5" s="1" t="s">
        <v>22</v>
      </c>
      <c r="M5" s="6">
        <v>45014</v>
      </c>
      <c r="N5" s="6">
        <v>45014</v>
      </c>
      <c r="P5" s="2">
        <v>168920</v>
      </c>
      <c r="Q5" s="2">
        <v>168920</v>
      </c>
      <c r="R5" s="2">
        <v>32094.799999999999</v>
      </c>
      <c r="S5" s="2">
        <v>201014.8</v>
      </c>
      <c r="T5" s="2">
        <v>4392</v>
      </c>
    </row>
    <row r="6" spans="1:22" x14ac:dyDescent="0.25">
      <c r="A6" s="1" t="s">
        <v>266</v>
      </c>
      <c r="B6" s="1" t="s">
        <v>267</v>
      </c>
      <c r="D6" s="1" t="s">
        <v>22</v>
      </c>
      <c r="E6" s="1" t="s">
        <v>82</v>
      </c>
      <c r="F6" s="1" t="s">
        <v>24</v>
      </c>
      <c r="G6" s="1" t="s">
        <v>60</v>
      </c>
      <c r="H6" s="1" t="s">
        <v>29</v>
      </c>
      <c r="I6" s="1" t="s">
        <v>28</v>
      </c>
      <c r="J6" s="1" t="s">
        <v>42</v>
      </c>
      <c r="K6" s="1" t="s">
        <v>61</v>
      </c>
      <c r="L6" s="1" t="s">
        <v>22</v>
      </c>
      <c r="M6" s="6">
        <v>45014</v>
      </c>
      <c r="N6" s="6">
        <v>45014</v>
      </c>
      <c r="P6" s="2">
        <v>2751000</v>
      </c>
      <c r="Q6" s="2">
        <v>2751000</v>
      </c>
      <c r="R6" s="2">
        <v>522690</v>
      </c>
      <c r="S6" s="2">
        <v>3273690</v>
      </c>
      <c r="T6" s="2">
        <v>79154</v>
      </c>
    </row>
    <row r="7" spans="1:22" x14ac:dyDescent="0.25">
      <c r="A7" s="1" t="s">
        <v>268</v>
      </c>
      <c r="B7" s="1" t="s">
        <v>269</v>
      </c>
      <c r="D7" s="1" t="s">
        <v>22</v>
      </c>
      <c r="E7" s="1" t="s">
        <v>26</v>
      </c>
      <c r="F7" s="1" t="s">
        <v>24</v>
      </c>
      <c r="G7" s="1" t="s">
        <v>32</v>
      </c>
      <c r="H7" s="1" t="s">
        <v>29</v>
      </c>
      <c r="I7" s="1" t="s">
        <v>28</v>
      </c>
      <c r="J7" s="1" t="s">
        <v>36</v>
      </c>
      <c r="K7" s="1" t="s">
        <v>27</v>
      </c>
      <c r="L7" s="1" t="s">
        <v>55</v>
      </c>
      <c r="M7" s="6">
        <v>45013</v>
      </c>
      <c r="N7" s="6">
        <v>45013</v>
      </c>
      <c r="P7" s="2">
        <v>116000</v>
      </c>
      <c r="Q7" s="2">
        <v>116000</v>
      </c>
      <c r="R7" s="2">
        <v>22040</v>
      </c>
      <c r="S7" s="2">
        <v>138040</v>
      </c>
      <c r="T7" s="2">
        <v>3480</v>
      </c>
    </row>
    <row r="8" spans="1:22" x14ac:dyDescent="0.25">
      <c r="A8" s="1" t="s">
        <v>270</v>
      </c>
      <c r="B8" s="1" t="s">
        <v>271</v>
      </c>
      <c r="D8" s="1" t="s">
        <v>22</v>
      </c>
      <c r="E8" s="1" t="s">
        <v>26</v>
      </c>
      <c r="F8" s="1" t="s">
        <v>24</v>
      </c>
      <c r="G8" s="1" t="s">
        <v>25</v>
      </c>
      <c r="H8" s="1" t="s">
        <v>29</v>
      </c>
      <c r="I8" s="1" t="s">
        <v>28</v>
      </c>
      <c r="J8" s="1" t="s">
        <v>42</v>
      </c>
      <c r="K8" s="1" t="s">
        <v>27</v>
      </c>
      <c r="L8" s="1" t="s">
        <v>22</v>
      </c>
      <c r="M8" s="6">
        <v>45013</v>
      </c>
      <c r="N8" s="6">
        <v>45013</v>
      </c>
      <c r="P8" s="2">
        <v>506760</v>
      </c>
      <c r="Q8" s="2">
        <v>506760</v>
      </c>
      <c r="R8" s="2">
        <v>96284.4</v>
      </c>
      <c r="S8" s="2">
        <v>603044.4</v>
      </c>
      <c r="T8" s="2">
        <v>1300</v>
      </c>
    </row>
    <row r="9" spans="1:22" x14ac:dyDescent="0.25">
      <c r="A9" s="1" t="s">
        <v>272</v>
      </c>
      <c r="B9" s="1" t="s">
        <v>273</v>
      </c>
      <c r="D9" s="1" t="s">
        <v>22</v>
      </c>
      <c r="E9" s="1" t="s">
        <v>196</v>
      </c>
      <c r="F9" s="1" t="s">
        <v>24</v>
      </c>
      <c r="G9" s="1" t="s">
        <v>32</v>
      </c>
      <c r="H9" s="1" t="s">
        <v>29</v>
      </c>
      <c r="I9" s="1" t="s">
        <v>28</v>
      </c>
      <c r="J9" s="1" t="s">
        <v>274</v>
      </c>
      <c r="K9" s="1" t="s">
        <v>27</v>
      </c>
      <c r="L9" s="1" t="s">
        <v>22</v>
      </c>
      <c r="M9" s="6">
        <v>45013</v>
      </c>
      <c r="N9" s="6">
        <v>45013</v>
      </c>
      <c r="P9" s="2">
        <v>550088</v>
      </c>
      <c r="Q9" s="2">
        <v>600088</v>
      </c>
      <c r="R9" s="2">
        <v>114016.72</v>
      </c>
      <c r="S9" s="2">
        <v>714104.72</v>
      </c>
      <c r="T9" s="2">
        <v>14302</v>
      </c>
    </row>
    <row r="10" spans="1:22" x14ac:dyDescent="0.25">
      <c r="A10" s="1" t="s">
        <v>275</v>
      </c>
      <c r="B10" s="1" t="s">
        <v>276</v>
      </c>
      <c r="D10" s="1" t="s">
        <v>22</v>
      </c>
      <c r="E10" s="1" t="s">
        <v>54</v>
      </c>
      <c r="F10" s="1" t="s">
        <v>24</v>
      </c>
      <c r="G10" s="1" t="s">
        <v>60</v>
      </c>
      <c r="H10" s="1" t="s">
        <v>29</v>
      </c>
      <c r="I10" s="1" t="s">
        <v>28</v>
      </c>
      <c r="J10" s="1" t="s">
        <v>42</v>
      </c>
      <c r="K10" s="1" t="s">
        <v>61</v>
      </c>
      <c r="L10" s="1" t="s">
        <v>22</v>
      </c>
      <c r="M10" s="6">
        <v>45010</v>
      </c>
      <c r="N10" s="6">
        <v>45010</v>
      </c>
      <c r="P10" s="2">
        <v>569772</v>
      </c>
      <c r="Q10" s="2">
        <v>569772</v>
      </c>
      <c r="R10" s="2">
        <v>108256.68</v>
      </c>
      <c r="S10" s="2">
        <v>678028.68</v>
      </c>
      <c r="T10" s="2">
        <v>14814</v>
      </c>
    </row>
    <row r="11" spans="1:22" x14ac:dyDescent="0.25">
      <c r="A11" s="1" t="s">
        <v>277</v>
      </c>
      <c r="B11" s="1" t="s">
        <v>278</v>
      </c>
      <c r="D11" s="1" t="s">
        <v>22</v>
      </c>
      <c r="E11" s="1" t="s">
        <v>26</v>
      </c>
      <c r="F11" s="1" t="s">
        <v>24</v>
      </c>
      <c r="G11" s="1" t="s">
        <v>32</v>
      </c>
      <c r="H11" s="1" t="s">
        <v>29</v>
      </c>
      <c r="I11" s="1" t="s">
        <v>28</v>
      </c>
      <c r="J11" s="1" t="s">
        <v>23</v>
      </c>
      <c r="K11" s="1" t="s">
        <v>27</v>
      </c>
      <c r="L11" s="1" t="s">
        <v>22</v>
      </c>
      <c r="M11" s="6">
        <v>45010</v>
      </c>
      <c r="N11" s="6">
        <v>45010</v>
      </c>
      <c r="P11" s="2">
        <v>1375220</v>
      </c>
      <c r="Q11" s="2">
        <v>1375220</v>
      </c>
      <c r="R11" s="2">
        <v>261291.8</v>
      </c>
      <c r="S11" s="2">
        <v>1636511.8</v>
      </c>
      <c r="T11" s="2">
        <v>35756</v>
      </c>
    </row>
    <row r="12" spans="1:22" x14ac:dyDescent="0.25">
      <c r="A12" s="1" t="s">
        <v>279</v>
      </c>
      <c r="B12" s="1" t="s">
        <v>280</v>
      </c>
      <c r="D12" s="1" t="s">
        <v>22</v>
      </c>
      <c r="E12" s="1" t="s">
        <v>26</v>
      </c>
      <c r="F12" s="1" t="s">
        <v>24</v>
      </c>
      <c r="G12" s="1" t="s">
        <v>60</v>
      </c>
      <c r="H12" s="1" t="s">
        <v>29</v>
      </c>
      <c r="I12" s="1" t="s">
        <v>28</v>
      </c>
      <c r="J12" s="1" t="s">
        <v>281</v>
      </c>
      <c r="K12" s="1" t="s">
        <v>61</v>
      </c>
      <c r="L12" s="1" t="s">
        <v>22</v>
      </c>
      <c r="M12" s="6">
        <v>45010</v>
      </c>
      <c r="N12" s="6">
        <v>45010</v>
      </c>
      <c r="P12" s="2">
        <v>2035874</v>
      </c>
      <c r="Q12" s="2">
        <v>2035874</v>
      </c>
      <c r="R12" s="2">
        <v>386816.06</v>
      </c>
      <c r="S12" s="2">
        <v>2422690.06</v>
      </c>
      <c r="T12" s="2">
        <v>52867</v>
      </c>
    </row>
    <row r="13" spans="1:22" x14ac:dyDescent="0.25">
      <c r="A13" s="1" t="s">
        <v>282</v>
      </c>
      <c r="B13" s="1" t="s">
        <v>283</v>
      </c>
      <c r="D13" s="1" t="s">
        <v>22</v>
      </c>
      <c r="E13" s="1" t="s">
        <v>82</v>
      </c>
      <c r="F13" s="1" t="s">
        <v>24</v>
      </c>
      <c r="G13" s="1" t="s">
        <v>32</v>
      </c>
      <c r="H13" s="1" t="s">
        <v>29</v>
      </c>
      <c r="I13" s="1" t="s">
        <v>28</v>
      </c>
      <c r="J13" s="1" t="s">
        <v>42</v>
      </c>
      <c r="K13" s="1" t="s">
        <v>27</v>
      </c>
      <c r="L13" s="1" t="s">
        <v>22</v>
      </c>
      <c r="M13" s="6">
        <v>45009</v>
      </c>
      <c r="N13" s="6">
        <v>45009</v>
      </c>
      <c r="P13" s="2">
        <v>348174</v>
      </c>
      <c r="Q13" s="2">
        <v>378174</v>
      </c>
      <c r="R13" s="2">
        <v>71853.06</v>
      </c>
      <c r="S13" s="2">
        <v>450027.06</v>
      </c>
      <c r="T13" s="2">
        <v>5571</v>
      </c>
    </row>
    <row r="14" spans="1:22" x14ac:dyDescent="0.25">
      <c r="A14" s="1" t="s">
        <v>284</v>
      </c>
      <c r="B14" s="1" t="s">
        <v>285</v>
      </c>
      <c r="D14" s="1" t="s">
        <v>22</v>
      </c>
      <c r="E14" s="1" t="s">
        <v>54</v>
      </c>
      <c r="F14" s="1" t="s">
        <v>24</v>
      </c>
      <c r="G14" s="1" t="s">
        <v>72</v>
      </c>
      <c r="H14" s="1" t="s">
        <v>29</v>
      </c>
      <c r="I14" s="1" t="s">
        <v>28</v>
      </c>
      <c r="J14" s="1" t="s">
        <v>144</v>
      </c>
      <c r="K14" s="1" t="s">
        <v>33</v>
      </c>
      <c r="L14" s="1" t="s">
        <v>244</v>
      </c>
      <c r="M14" s="6">
        <v>45009</v>
      </c>
      <c r="N14" s="6">
        <v>45009</v>
      </c>
      <c r="P14" s="2">
        <v>46000</v>
      </c>
      <c r="Q14" s="2">
        <v>61000</v>
      </c>
      <c r="R14" s="2">
        <v>11590</v>
      </c>
      <c r="S14" s="2">
        <v>72590</v>
      </c>
      <c r="T14" s="2">
        <v>920</v>
      </c>
    </row>
    <row r="15" spans="1:22" x14ac:dyDescent="0.25">
      <c r="A15" s="1" t="s">
        <v>286</v>
      </c>
      <c r="B15" s="1" t="s">
        <v>287</v>
      </c>
      <c r="D15" s="1" t="s">
        <v>22</v>
      </c>
      <c r="E15" s="1" t="s">
        <v>26</v>
      </c>
      <c r="F15" s="1" t="s">
        <v>24</v>
      </c>
      <c r="G15" s="1" t="s">
        <v>25</v>
      </c>
      <c r="H15" s="1" t="s">
        <v>29</v>
      </c>
      <c r="I15" s="1" t="s">
        <v>28</v>
      </c>
      <c r="J15" s="1" t="s">
        <v>42</v>
      </c>
      <c r="K15" s="1" t="s">
        <v>33</v>
      </c>
      <c r="L15" s="1" t="s">
        <v>22</v>
      </c>
      <c r="M15" s="6">
        <v>45007</v>
      </c>
      <c r="N15" s="6">
        <v>45007</v>
      </c>
      <c r="P15" s="2">
        <v>44000</v>
      </c>
      <c r="Q15" s="2">
        <v>44000</v>
      </c>
      <c r="R15" s="2">
        <v>8360</v>
      </c>
      <c r="S15" s="2">
        <v>52360</v>
      </c>
      <c r="T15" s="2">
        <v>1320</v>
      </c>
    </row>
    <row r="16" spans="1:22" x14ac:dyDescent="0.25">
      <c r="A16" s="1" t="s">
        <v>288</v>
      </c>
      <c r="B16" s="1" t="s">
        <v>289</v>
      </c>
      <c r="C16" s="1">
        <v>39271</v>
      </c>
      <c r="D16" s="1" t="s">
        <v>22</v>
      </c>
      <c r="E16" s="1" t="s">
        <v>26</v>
      </c>
      <c r="F16" s="1" t="s">
        <v>24</v>
      </c>
      <c r="G16" s="1" t="s">
        <v>25</v>
      </c>
      <c r="H16" s="1" t="s">
        <v>29</v>
      </c>
      <c r="I16" s="1" t="s">
        <v>28</v>
      </c>
      <c r="J16" s="1" t="s">
        <v>36</v>
      </c>
      <c r="K16" s="1" t="s">
        <v>47</v>
      </c>
      <c r="L16" s="1" t="s">
        <v>22</v>
      </c>
      <c r="M16" s="6">
        <v>45007</v>
      </c>
      <c r="N16" s="6">
        <v>45007</v>
      </c>
      <c r="P16" s="2">
        <v>66000</v>
      </c>
      <c r="Q16" s="2">
        <v>66000</v>
      </c>
      <c r="R16" s="2">
        <v>12540</v>
      </c>
      <c r="S16" s="2">
        <v>78540</v>
      </c>
      <c r="T16" s="2">
        <v>1980</v>
      </c>
    </row>
    <row r="17" spans="1:20" x14ac:dyDescent="0.25">
      <c r="A17" s="1" t="s">
        <v>290</v>
      </c>
      <c r="B17" s="1" t="s">
        <v>291</v>
      </c>
      <c r="C17" s="1">
        <v>39270</v>
      </c>
      <c r="D17" s="1" t="s">
        <v>22</v>
      </c>
      <c r="E17" s="1" t="s">
        <v>26</v>
      </c>
      <c r="F17" s="1" t="s">
        <v>24</v>
      </c>
      <c r="G17" s="1" t="s">
        <v>25</v>
      </c>
      <c r="H17" s="1" t="s">
        <v>29</v>
      </c>
      <c r="I17" s="1" t="s">
        <v>28</v>
      </c>
      <c r="J17" s="1" t="s">
        <v>292</v>
      </c>
      <c r="K17" s="1" t="s">
        <v>47</v>
      </c>
      <c r="L17" s="1" t="s">
        <v>22</v>
      </c>
      <c r="M17" s="6">
        <v>45007</v>
      </c>
      <c r="N17" s="6">
        <v>45007</v>
      </c>
      <c r="P17" s="2">
        <v>19000</v>
      </c>
      <c r="Q17" s="2">
        <v>19000</v>
      </c>
      <c r="R17" s="2">
        <v>3610</v>
      </c>
      <c r="S17" s="2">
        <v>22610</v>
      </c>
      <c r="T17" s="2">
        <v>570</v>
      </c>
    </row>
    <row r="18" spans="1:20" x14ac:dyDescent="0.25">
      <c r="A18" s="1" t="s">
        <v>293</v>
      </c>
      <c r="B18" s="1" t="s">
        <v>294</v>
      </c>
      <c r="C18" s="1">
        <v>39269</v>
      </c>
      <c r="D18" s="1" t="s">
        <v>22</v>
      </c>
      <c r="E18" s="1" t="s">
        <v>26</v>
      </c>
      <c r="F18" s="1" t="s">
        <v>24</v>
      </c>
      <c r="G18" s="1" t="s">
        <v>25</v>
      </c>
      <c r="H18" s="1" t="s">
        <v>29</v>
      </c>
      <c r="I18" s="1" t="s">
        <v>28</v>
      </c>
      <c r="J18" s="1" t="s">
        <v>295</v>
      </c>
      <c r="K18" s="1" t="s">
        <v>47</v>
      </c>
      <c r="L18" s="1" t="s">
        <v>22</v>
      </c>
      <c r="M18" s="6">
        <v>45007</v>
      </c>
      <c r="N18" s="6">
        <v>45007</v>
      </c>
      <c r="P18" s="2">
        <v>49000</v>
      </c>
      <c r="Q18" s="2">
        <v>49000</v>
      </c>
      <c r="R18" s="2">
        <v>9310</v>
      </c>
      <c r="S18" s="2">
        <v>58310</v>
      </c>
      <c r="T18" s="2">
        <v>1274</v>
      </c>
    </row>
    <row r="19" spans="1:20" x14ac:dyDescent="0.25">
      <c r="A19" s="1" t="s">
        <v>296</v>
      </c>
      <c r="B19" s="1" t="s">
        <v>297</v>
      </c>
      <c r="D19" s="1" t="s">
        <v>22</v>
      </c>
      <c r="E19" s="1" t="s">
        <v>54</v>
      </c>
      <c r="F19" s="1" t="s">
        <v>24</v>
      </c>
      <c r="G19" s="1" t="s">
        <v>25</v>
      </c>
      <c r="H19" s="1" t="s">
        <v>29</v>
      </c>
      <c r="I19" s="1" t="s">
        <v>28</v>
      </c>
      <c r="J19" s="1" t="s">
        <v>42</v>
      </c>
      <c r="K19" s="1" t="s">
        <v>33</v>
      </c>
      <c r="L19" s="1" t="s">
        <v>22</v>
      </c>
      <c r="M19" s="6">
        <v>45007</v>
      </c>
      <c r="N19" s="6">
        <v>45007</v>
      </c>
      <c r="P19" s="2">
        <v>961608</v>
      </c>
      <c r="Q19" s="2">
        <v>961608</v>
      </c>
      <c r="R19" s="2">
        <v>182705.52</v>
      </c>
      <c r="S19" s="2">
        <v>1144313.52</v>
      </c>
      <c r="T19" s="2">
        <v>25002</v>
      </c>
    </row>
    <row r="20" spans="1:20" x14ac:dyDescent="0.25">
      <c r="A20" s="1" t="s">
        <v>298</v>
      </c>
      <c r="B20" s="1" t="s">
        <v>214</v>
      </c>
      <c r="D20" s="1" t="s">
        <v>22</v>
      </c>
      <c r="E20" s="1" t="s">
        <v>54</v>
      </c>
      <c r="F20" s="1" t="s">
        <v>24</v>
      </c>
      <c r="G20" s="1" t="s">
        <v>72</v>
      </c>
      <c r="H20" s="1" t="s">
        <v>29</v>
      </c>
      <c r="I20" s="1" t="s">
        <v>28</v>
      </c>
      <c r="J20" s="1" t="s">
        <v>42</v>
      </c>
      <c r="K20" s="1" t="s">
        <v>27</v>
      </c>
      <c r="L20" s="1" t="s">
        <v>22</v>
      </c>
      <c r="M20" s="6">
        <v>45007</v>
      </c>
      <c r="N20" s="6">
        <v>45007</v>
      </c>
      <c r="P20" s="2">
        <v>413016</v>
      </c>
      <c r="Q20" s="2">
        <v>413016</v>
      </c>
      <c r="R20" s="2">
        <v>78473.039999999994</v>
      </c>
      <c r="S20" s="2">
        <v>491489.04</v>
      </c>
      <c r="T20" s="2">
        <v>11391</v>
      </c>
    </row>
    <row r="21" spans="1:20" ht="15.75" customHeight="1" x14ac:dyDescent="0.25">
      <c r="A21" s="1" t="s">
        <v>299</v>
      </c>
      <c r="B21" s="1" t="s">
        <v>300</v>
      </c>
      <c r="C21" s="1">
        <v>39268</v>
      </c>
      <c r="D21" s="1" t="s">
        <v>22</v>
      </c>
      <c r="E21" s="1" t="s">
        <v>26</v>
      </c>
      <c r="F21" s="1" t="s">
        <v>24</v>
      </c>
      <c r="G21" s="1" t="s">
        <v>25</v>
      </c>
      <c r="H21" s="1" t="s">
        <v>29</v>
      </c>
      <c r="I21" s="1" t="s">
        <v>28</v>
      </c>
      <c r="J21" s="1" t="s">
        <v>211</v>
      </c>
      <c r="K21" s="1" t="s">
        <v>47</v>
      </c>
      <c r="L21" s="1" t="s">
        <v>22</v>
      </c>
      <c r="M21" s="6">
        <v>45006</v>
      </c>
      <c r="N21" s="6">
        <v>45006</v>
      </c>
      <c r="P21" s="2">
        <v>916000</v>
      </c>
      <c r="Q21" s="2">
        <v>916000</v>
      </c>
      <c r="R21" s="2">
        <v>174040</v>
      </c>
      <c r="S21" s="2">
        <v>1090040</v>
      </c>
      <c r="T21" s="2">
        <v>23816</v>
      </c>
    </row>
    <row r="22" spans="1:20" ht="15.75" customHeight="1" x14ac:dyDescent="0.25">
      <c r="A22" s="1" t="s">
        <v>301</v>
      </c>
      <c r="B22" s="1" t="s">
        <v>103</v>
      </c>
      <c r="D22" s="1" t="s">
        <v>22</v>
      </c>
      <c r="E22" s="1" t="s">
        <v>26</v>
      </c>
      <c r="F22" s="1" t="s">
        <v>24</v>
      </c>
      <c r="G22" s="1" t="s">
        <v>32</v>
      </c>
      <c r="H22" s="1" t="s">
        <v>29</v>
      </c>
      <c r="I22" s="1" t="s">
        <v>28</v>
      </c>
      <c r="J22" s="1" t="s">
        <v>104</v>
      </c>
      <c r="K22" s="1" t="s">
        <v>27</v>
      </c>
      <c r="L22" s="1" t="s">
        <v>22</v>
      </c>
      <c r="M22" s="6">
        <v>45006</v>
      </c>
      <c r="N22" s="6">
        <v>45014</v>
      </c>
      <c r="P22" s="2">
        <v>1325598</v>
      </c>
      <c r="Q22" s="2">
        <v>1325598</v>
      </c>
      <c r="R22" s="2">
        <v>251863.62</v>
      </c>
      <c r="S22" s="2">
        <v>1577461.62</v>
      </c>
      <c r="T22" s="2">
        <v>35750</v>
      </c>
    </row>
    <row r="23" spans="1:20" ht="15.75" customHeight="1" x14ac:dyDescent="0.25">
      <c r="A23" s="1" t="s">
        <v>302</v>
      </c>
      <c r="B23" s="1" t="s">
        <v>303</v>
      </c>
      <c r="D23" s="1" t="s">
        <v>22</v>
      </c>
      <c r="E23" s="1" t="s">
        <v>54</v>
      </c>
      <c r="F23" s="1" t="s">
        <v>24</v>
      </c>
      <c r="G23" s="1" t="s">
        <v>60</v>
      </c>
      <c r="H23" s="1" t="s">
        <v>29</v>
      </c>
      <c r="I23" s="1" t="s">
        <v>28</v>
      </c>
      <c r="J23" s="1" t="s">
        <v>42</v>
      </c>
      <c r="K23" s="1" t="s">
        <v>61</v>
      </c>
      <c r="L23" s="1" t="s">
        <v>22</v>
      </c>
      <c r="M23" s="6">
        <v>45006</v>
      </c>
      <c r="N23" s="6">
        <v>45006</v>
      </c>
      <c r="P23" s="2">
        <v>959678</v>
      </c>
      <c r="Q23" s="2">
        <v>959678</v>
      </c>
      <c r="R23" s="2">
        <v>182338.82</v>
      </c>
      <c r="S23" s="2">
        <v>1142016.82</v>
      </c>
      <c r="T23" s="2">
        <v>249532</v>
      </c>
    </row>
    <row r="24" spans="1:20" ht="15.75" customHeight="1" x14ac:dyDescent="0.25">
      <c r="A24" s="1" t="s">
        <v>304</v>
      </c>
      <c r="B24" s="1" t="s">
        <v>214</v>
      </c>
      <c r="D24" s="1" t="s">
        <v>22</v>
      </c>
      <c r="E24" s="1" t="s">
        <v>54</v>
      </c>
      <c r="F24" s="1" t="s">
        <v>24</v>
      </c>
      <c r="G24" s="1" t="s">
        <v>72</v>
      </c>
      <c r="H24" s="1" t="s">
        <v>29</v>
      </c>
      <c r="I24" s="1" t="s">
        <v>28</v>
      </c>
      <c r="J24" s="1" t="s">
        <v>42</v>
      </c>
      <c r="K24" s="1" t="s">
        <v>27</v>
      </c>
      <c r="L24" s="1" t="s">
        <v>22</v>
      </c>
      <c r="M24" s="6">
        <v>45006</v>
      </c>
      <c r="N24" s="6">
        <v>45006</v>
      </c>
      <c r="P24" s="2">
        <v>230000</v>
      </c>
      <c r="Q24" s="2">
        <v>230000</v>
      </c>
      <c r="R24" s="2">
        <v>43700</v>
      </c>
      <c r="S24" s="2">
        <v>273700</v>
      </c>
      <c r="T24" s="2">
        <v>69000</v>
      </c>
    </row>
    <row r="25" spans="1:20" ht="15.75" customHeight="1" x14ac:dyDescent="0.25">
      <c r="A25" s="1" t="s">
        <v>305</v>
      </c>
      <c r="B25" s="1" t="s">
        <v>306</v>
      </c>
      <c r="D25" s="1" t="s">
        <v>22</v>
      </c>
      <c r="E25" s="1" t="s">
        <v>26</v>
      </c>
      <c r="F25" s="1" t="s">
        <v>130</v>
      </c>
      <c r="G25" s="1" t="s">
        <v>25</v>
      </c>
      <c r="H25" s="1" t="s">
        <v>29</v>
      </c>
      <c r="I25" s="1" t="s">
        <v>28</v>
      </c>
      <c r="J25" s="1" t="s">
        <v>307</v>
      </c>
      <c r="K25" s="1" t="s">
        <v>27</v>
      </c>
      <c r="L25" s="1" t="s">
        <v>22</v>
      </c>
      <c r="M25" s="6">
        <v>45006</v>
      </c>
      <c r="N25" s="6">
        <v>45006</v>
      </c>
      <c r="P25" s="2">
        <v>1357000</v>
      </c>
      <c r="Q25" s="2">
        <v>1357000</v>
      </c>
      <c r="R25" s="2">
        <v>257830</v>
      </c>
      <c r="S25" s="2">
        <v>1614830</v>
      </c>
      <c r="T25" s="2">
        <v>35282</v>
      </c>
    </row>
    <row r="26" spans="1:20" ht="15.75" customHeight="1" x14ac:dyDescent="0.25">
      <c r="A26" s="1" t="s">
        <v>308</v>
      </c>
      <c r="B26" s="1" t="s">
        <v>309</v>
      </c>
      <c r="D26" s="1" t="s">
        <v>22</v>
      </c>
      <c r="E26" s="1" t="s">
        <v>54</v>
      </c>
      <c r="F26" s="1" t="s">
        <v>24</v>
      </c>
      <c r="G26" s="1" t="s">
        <v>60</v>
      </c>
      <c r="H26" s="1" t="s">
        <v>29</v>
      </c>
      <c r="I26" s="1" t="s">
        <v>28</v>
      </c>
      <c r="J26" s="1" t="s">
        <v>42</v>
      </c>
      <c r="K26" s="1" t="s">
        <v>61</v>
      </c>
      <c r="L26" s="1" t="s">
        <v>22</v>
      </c>
      <c r="M26" s="6">
        <v>45003</v>
      </c>
      <c r="N26" s="6">
        <v>45003</v>
      </c>
      <c r="P26" s="2">
        <v>480480</v>
      </c>
      <c r="Q26" s="2">
        <v>480480</v>
      </c>
      <c r="R26" s="2">
        <v>91291.199999999997</v>
      </c>
      <c r="S26" s="2">
        <v>571771.19999999995</v>
      </c>
      <c r="T26" s="2">
        <v>14493</v>
      </c>
    </row>
    <row r="27" spans="1:20" ht="15.75" customHeight="1" x14ac:dyDescent="0.25">
      <c r="A27" s="1" t="s">
        <v>310</v>
      </c>
      <c r="B27" s="1" t="s">
        <v>311</v>
      </c>
      <c r="D27" s="1" t="s">
        <v>22</v>
      </c>
      <c r="E27" s="1" t="s">
        <v>82</v>
      </c>
      <c r="F27" s="1" t="s">
        <v>24</v>
      </c>
      <c r="G27" s="1" t="s">
        <v>32</v>
      </c>
      <c r="H27" s="1" t="s">
        <v>29</v>
      </c>
      <c r="I27" s="1" t="s">
        <v>28</v>
      </c>
      <c r="J27" s="1" t="s">
        <v>42</v>
      </c>
      <c r="K27" s="1" t="s">
        <v>27</v>
      </c>
      <c r="L27" s="1" t="s">
        <v>22</v>
      </c>
      <c r="M27" s="6">
        <v>45002</v>
      </c>
      <c r="N27" s="6">
        <v>45002</v>
      </c>
      <c r="P27" s="2">
        <v>852120</v>
      </c>
      <c r="Q27" s="2">
        <v>882120</v>
      </c>
      <c r="R27" s="2">
        <v>167602.79999999999</v>
      </c>
      <c r="S27" s="2">
        <v>1049722.8</v>
      </c>
      <c r="T27" s="2">
        <v>22155</v>
      </c>
    </row>
    <row r="28" spans="1:20" ht="15.75" customHeight="1" x14ac:dyDescent="0.25">
      <c r="A28" s="1" t="s">
        <v>312</v>
      </c>
      <c r="B28" s="1" t="s">
        <v>313</v>
      </c>
      <c r="D28" s="1" t="s">
        <v>22</v>
      </c>
      <c r="F28" s="1" t="s">
        <v>24</v>
      </c>
      <c r="G28" s="1" t="s">
        <v>72</v>
      </c>
      <c r="H28" s="1" t="s">
        <v>29</v>
      </c>
      <c r="I28" s="1" t="s">
        <v>28</v>
      </c>
      <c r="J28" s="1" t="s">
        <v>42</v>
      </c>
      <c r="K28" s="1" t="s">
        <v>61</v>
      </c>
      <c r="L28" s="1" t="s">
        <v>22</v>
      </c>
      <c r="M28" s="6">
        <v>45001</v>
      </c>
      <c r="N28" s="6">
        <v>45001</v>
      </c>
      <c r="P28" s="2">
        <v>23000</v>
      </c>
      <c r="Q28" s="2">
        <v>23000</v>
      </c>
      <c r="R28" s="2">
        <v>4370</v>
      </c>
      <c r="S28" s="2">
        <v>27370</v>
      </c>
      <c r="T28" s="2">
        <v>690</v>
      </c>
    </row>
    <row r="29" spans="1:20" ht="15.75" customHeight="1" x14ac:dyDescent="0.25">
      <c r="A29" s="1" t="s">
        <v>314</v>
      </c>
      <c r="B29" s="1" t="s">
        <v>315</v>
      </c>
      <c r="D29" s="1" t="s">
        <v>22</v>
      </c>
      <c r="E29" s="1" t="s">
        <v>54</v>
      </c>
      <c r="F29" s="1" t="s">
        <v>24</v>
      </c>
      <c r="G29" s="1" t="s">
        <v>32</v>
      </c>
      <c r="H29" s="1" t="s">
        <v>29</v>
      </c>
      <c r="I29" s="1" t="s">
        <v>28</v>
      </c>
      <c r="J29" s="1" t="s">
        <v>42</v>
      </c>
      <c r="K29" s="1" t="s">
        <v>33</v>
      </c>
      <c r="L29" s="1" t="s">
        <v>22</v>
      </c>
      <c r="M29" s="6">
        <v>45000</v>
      </c>
      <c r="N29" s="6">
        <v>45000</v>
      </c>
      <c r="P29" s="2">
        <v>571856</v>
      </c>
      <c r="Q29" s="2">
        <v>571856</v>
      </c>
      <c r="R29" s="2">
        <v>108652.64</v>
      </c>
      <c r="S29" s="2">
        <v>680508.64</v>
      </c>
      <c r="T29" s="2">
        <v>14826</v>
      </c>
    </row>
    <row r="30" spans="1:20" ht="15.75" customHeight="1" x14ac:dyDescent="0.25">
      <c r="A30" s="1" t="s">
        <v>316</v>
      </c>
      <c r="B30" s="1" t="s">
        <v>317</v>
      </c>
      <c r="C30" s="1">
        <v>39251</v>
      </c>
      <c r="D30" s="1" t="s">
        <v>22</v>
      </c>
      <c r="E30" s="1" t="s">
        <v>54</v>
      </c>
      <c r="F30" s="1" t="s">
        <v>24</v>
      </c>
      <c r="G30" s="1" t="s">
        <v>25</v>
      </c>
      <c r="H30" s="1" t="s">
        <v>29</v>
      </c>
      <c r="I30" s="1" t="s">
        <v>28</v>
      </c>
      <c r="J30" s="1" t="s">
        <v>42</v>
      </c>
      <c r="K30" s="1" t="s">
        <v>47</v>
      </c>
      <c r="L30" s="1" t="s">
        <v>22</v>
      </c>
      <c r="M30" s="6">
        <v>45000</v>
      </c>
      <c r="N30" s="6">
        <v>45000</v>
      </c>
      <c r="P30" s="2">
        <v>72973</v>
      </c>
      <c r="Q30" s="2">
        <v>72973</v>
      </c>
      <c r="R30" s="2">
        <v>13864.87</v>
      </c>
      <c r="S30" s="2">
        <v>86837.87</v>
      </c>
      <c r="T30" s="2">
        <v>2189</v>
      </c>
    </row>
    <row r="31" spans="1:20" ht="15.75" customHeight="1" x14ac:dyDescent="0.25">
      <c r="A31" s="1" t="s">
        <v>318</v>
      </c>
      <c r="B31" s="1" t="s">
        <v>95</v>
      </c>
      <c r="D31" s="1" t="s">
        <v>22</v>
      </c>
      <c r="E31" s="1" t="s">
        <v>54</v>
      </c>
      <c r="F31" s="1" t="s">
        <v>24</v>
      </c>
      <c r="G31" s="1" t="s">
        <v>32</v>
      </c>
      <c r="H31" s="1" t="s">
        <v>29</v>
      </c>
      <c r="I31" s="1" t="s">
        <v>28</v>
      </c>
      <c r="J31" s="1" t="s">
        <v>46</v>
      </c>
      <c r="K31" s="1" t="s">
        <v>27</v>
      </c>
      <c r="L31" s="1" t="s">
        <v>22</v>
      </c>
      <c r="M31" s="6">
        <v>45000</v>
      </c>
      <c r="N31" s="6">
        <v>45000</v>
      </c>
      <c r="P31" s="2">
        <v>230000</v>
      </c>
      <c r="Q31" s="2">
        <v>230000</v>
      </c>
      <c r="R31" s="2">
        <v>43700</v>
      </c>
      <c r="S31" s="2">
        <v>273700</v>
      </c>
      <c r="T31" s="2">
        <v>6900</v>
      </c>
    </row>
    <row r="32" spans="1:20" ht="15.75" customHeight="1" x14ac:dyDescent="0.25">
      <c r="A32" s="1" t="s">
        <v>319</v>
      </c>
      <c r="B32" s="1" t="s">
        <v>320</v>
      </c>
      <c r="D32" s="1" t="s">
        <v>22</v>
      </c>
      <c r="E32" s="1" t="s">
        <v>54</v>
      </c>
      <c r="F32" s="1" t="s">
        <v>24</v>
      </c>
      <c r="G32" s="1" t="s">
        <v>32</v>
      </c>
      <c r="H32" s="1" t="s">
        <v>29</v>
      </c>
      <c r="I32" s="1" t="s">
        <v>28</v>
      </c>
      <c r="J32" s="1" t="s">
        <v>104</v>
      </c>
      <c r="K32" s="1" t="s">
        <v>33</v>
      </c>
      <c r="L32" s="1" t="s">
        <v>22</v>
      </c>
      <c r="M32" s="6">
        <v>45000</v>
      </c>
      <c r="N32" s="6">
        <v>45000</v>
      </c>
      <c r="P32" s="2">
        <v>2187000</v>
      </c>
      <c r="Q32" s="2">
        <v>2322000</v>
      </c>
      <c r="R32" s="2">
        <v>441180</v>
      </c>
      <c r="S32" s="2">
        <v>2763180</v>
      </c>
      <c r="T32" s="2">
        <v>43740</v>
      </c>
    </row>
    <row r="33" spans="1:20" ht="15.75" customHeight="1" x14ac:dyDescent="0.25">
      <c r="A33" s="1" t="s">
        <v>321</v>
      </c>
      <c r="B33" s="1" t="s">
        <v>322</v>
      </c>
      <c r="D33" s="1" t="s">
        <v>22</v>
      </c>
      <c r="E33" s="1" t="s">
        <v>82</v>
      </c>
      <c r="F33" s="1" t="s">
        <v>24</v>
      </c>
      <c r="G33" s="1" t="s">
        <v>32</v>
      </c>
      <c r="H33" s="1" t="s">
        <v>29</v>
      </c>
      <c r="I33" s="1" t="s">
        <v>28</v>
      </c>
      <c r="J33" s="1" t="s">
        <v>42</v>
      </c>
      <c r="K33" s="1" t="s">
        <v>33</v>
      </c>
      <c r="L33" s="1" t="s">
        <v>22</v>
      </c>
      <c r="M33" s="6">
        <v>45000</v>
      </c>
      <c r="N33" s="6">
        <v>45002</v>
      </c>
      <c r="P33" s="2">
        <v>804314</v>
      </c>
      <c r="Q33" s="2">
        <v>804314</v>
      </c>
      <c r="R33" s="2">
        <v>152819.66</v>
      </c>
      <c r="S33" s="2">
        <v>957133.66</v>
      </c>
      <c r="T33" s="2">
        <v>20916</v>
      </c>
    </row>
    <row r="34" spans="1:20" ht="15.75" customHeight="1" x14ac:dyDescent="0.25">
      <c r="A34" s="1" t="s">
        <v>323</v>
      </c>
      <c r="B34" s="1" t="s">
        <v>322</v>
      </c>
      <c r="D34" s="1" t="s">
        <v>22</v>
      </c>
      <c r="E34" s="1" t="s">
        <v>82</v>
      </c>
      <c r="F34" s="1" t="s">
        <v>24</v>
      </c>
      <c r="G34" s="1" t="s">
        <v>32</v>
      </c>
      <c r="H34" s="1" t="s">
        <v>29</v>
      </c>
      <c r="I34" s="1" t="s">
        <v>28</v>
      </c>
      <c r="J34" s="1" t="s">
        <v>42</v>
      </c>
      <c r="K34" s="1" t="s">
        <v>33</v>
      </c>
      <c r="L34" s="1" t="s">
        <v>22</v>
      </c>
      <c r="M34" s="6">
        <v>45000</v>
      </c>
      <c r="N34" s="6">
        <v>45000</v>
      </c>
      <c r="P34" s="2">
        <v>6885480</v>
      </c>
      <c r="Q34" s="2">
        <v>6885480</v>
      </c>
      <c r="R34" s="2">
        <v>0</v>
      </c>
      <c r="S34" s="2">
        <v>6885480</v>
      </c>
      <c r="T34" s="2">
        <v>179022</v>
      </c>
    </row>
    <row r="35" spans="1:20" ht="15.75" customHeight="1" x14ac:dyDescent="0.25">
      <c r="A35" s="1" t="s">
        <v>324</v>
      </c>
      <c r="B35" s="1" t="s">
        <v>325</v>
      </c>
      <c r="D35" s="1" t="s">
        <v>22</v>
      </c>
      <c r="E35" s="1" t="s">
        <v>26</v>
      </c>
      <c r="F35" s="1" t="s">
        <v>24</v>
      </c>
      <c r="G35" s="1" t="s">
        <v>32</v>
      </c>
      <c r="H35" s="1" t="s">
        <v>29</v>
      </c>
      <c r="I35" s="1" t="s">
        <v>28</v>
      </c>
      <c r="J35" s="1" t="s">
        <v>326</v>
      </c>
      <c r="K35" s="1" t="s">
        <v>33</v>
      </c>
      <c r="L35" s="1" t="s">
        <v>22</v>
      </c>
      <c r="M35" s="6">
        <v>44999</v>
      </c>
      <c r="N35" s="6">
        <v>45000</v>
      </c>
      <c r="P35" s="2">
        <v>497760</v>
      </c>
      <c r="Q35" s="2">
        <v>497760</v>
      </c>
      <c r="R35" s="2">
        <v>94574.399999999994</v>
      </c>
      <c r="S35" s="2">
        <v>592334.4</v>
      </c>
      <c r="T35" s="2">
        <v>12942</v>
      </c>
    </row>
    <row r="36" spans="1:20" ht="15.75" customHeight="1" x14ac:dyDescent="0.25">
      <c r="A36" s="1" t="s">
        <v>327</v>
      </c>
      <c r="B36" s="1" t="s">
        <v>328</v>
      </c>
      <c r="D36" s="1" t="s">
        <v>22</v>
      </c>
      <c r="E36" s="1" t="s">
        <v>26</v>
      </c>
      <c r="F36" s="1" t="s">
        <v>24</v>
      </c>
      <c r="G36" s="1" t="s">
        <v>25</v>
      </c>
      <c r="H36" s="1" t="s">
        <v>29</v>
      </c>
      <c r="I36" s="1" t="s">
        <v>28</v>
      </c>
      <c r="J36" s="1" t="s">
        <v>260</v>
      </c>
      <c r="K36" s="1" t="s">
        <v>33</v>
      </c>
      <c r="L36" s="1" t="s">
        <v>22</v>
      </c>
      <c r="M36" s="6">
        <v>44999</v>
      </c>
      <c r="N36" s="6">
        <v>44999</v>
      </c>
      <c r="P36" s="2">
        <v>23000</v>
      </c>
      <c r="Q36" s="2">
        <v>23000</v>
      </c>
      <c r="R36" s="2">
        <v>4370</v>
      </c>
      <c r="S36" s="2">
        <v>27370</v>
      </c>
      <c r="T36" s="2">
        <v>690</v>
      </c>
    </row>
    <row r="37" spans="1:20" ht="15.75" customHeight="1" x14ac:dyDescent="0.25">
      <c r="A37" s="1" t="s">
        <v>329</v>
      </c>
      <c r="B37" s="1" t="s">
        <v>330</v>
      </c>
      <c r="C37" s="1">
        <v>79858</v>
      </c>
      <c r="D37" s="1" t="s">
        <v>22</v>
      </c>
      <c r="E37" s="1" t="s">
        <v>54</v>
      </c>
      <c r="F37" s="1" t="s">
        <v>24</v>
      </c>
      <c r="G37" s="1" t="s">
        <v>32</v>
      </c>
      <c r="H37" s="1" t="s">
        <v>29</v>
      </c>
      <c r="I37" s="1" t="s">
        <v>28</v>
      </c>
      <c r="J37" s="1" t="s">
        <v>42</v>
      </c>
      <c r="K37" s="1" t="s">
        <v>27</v>
      </c>
      <c r="L37" s="1" t="s">
        <v>55</v>
      </c>
      <c r="M37" s="6">
        <v>44999</v>
      </c>
      <c r="N37" s="6">
        <v>44999</v>
      </c>
      <c r="P37" s="2">
        <v>1150000</v>
      </c>
      <c r="Q37" s="2">
        <v>1150000</v>
      </c>
      <c r="R37" s="2">
        <v>218500</v>
      </c>
      <c r="S37" s="2">
        <v>1368500</v>
      </c>
      <c r="T37" s="2">
        <v>34500</v>
      </c>
    </row>
    <row r="38" spans="1:20" ht="15.75" customHeight="1" x14ac:dyDescent="0.25">
      <c r="A38" s="1" t="s">
        <v>331</v>
      </c>
      <c r="B38" s="1" t="s">
        <v>259</v>
      </c>
      <c r="D38" s="1" t="s">
        <v>22</v>
      </c>
      <c r="E38" s="1" t="s">
        <v>26</v>
      </c>
      <c r="F38" s="1" t="s">
        <v>24</v>
      </c>
      <c r="G38" s="1" t="s">
        <v>32</v>
      </c>
      <c r="H38" s="1" t="s">
        <v>29</v>
      </c>
      <c r="I38" s="1" t="s">
        <v>28</v>
      </c>
      <c r="J38" s="1" t="s">
        <v>260</v>
      </c>
      <c r="K38" s="1" t="s">
        <v>27</v>
      </c>
      <c r="L38" s="1" t="s">
        <v>22</v>
      </c>
      <c r="M38" s="6">
        <v>44998</v>
      </c>
      <c r="N38" s="6">
        <v>45006</v>
      </c>
      <c r="P38" s="2">
        <v>571856</v>
      </c>
      <c r="Q38" s="2">
        <v>571856</v>
      </c>
      <c r="R38" s="2">
        <v>108652.64</v>
      </c>
      <c r="S38" s="2">
        <v>680508.64</v>
      </c>
      <c r="T38" s="2">
        <v>14868</v>
      </c>
    </row>
    <row r="39" spans="1:20" ht="15.75" customHeight="1" x14ac:dyDescent="0.25">
      <c r="A39" s="1" t="s">
        <v>332</v>
      </c>
      <c r="B39" s="1" t="s">
        <v>333</v>
      </c>
      <c r="D39" s="1" t="s">
        <v>22</v>
      </c>
      <c r="E39" s="1" t="s">
        <v>54</v>
      </c>
      <c r="F39" s="1" t="s">
        <v>24</v>
      </c>
      <c r="G39" s="1" t="s">
        <v>72</v>
      </c>
      <c r="H39" s="1" t="s">
        <v>29</v>
      </c>
      <c r="I39" s="1" t="s">
        <v>28</v>
      </c>
      <c r="J39" s="1" t="s">
        <v>42</v>
      </c>
      <c r="K39" s="1" t="s">
        <v>61</v>
      </c>
      <c r="L39" s="1" t="s">
        <v>55</v>
      </c>
      <c r="M39" s="6">
        <v>44998</v>
      </c>
      <c r="N39" s="6">
        <v>44998</v>
      </c>
      <c r="P39" s="2">
        <v>92000</v>
      </c>
      <c r="Q39" s="2">
        <v>92000</v>
      </c>
      <c r="R39" s="2">
        <v>17480</v>
      </c>
      <c r="S39" s="2">
        <v>109480</v>
      </c>
      <c r="T39" s="2">
        <v>27066</v>
      </c>
    </row>
    <row r="40" spans="1:20" ht="15.75" customHeight="1" x14ac:dyDescent="0.25">
      <c r="A40" s="1" t="s">
        <v>334</v>
      </c>
      <c r="B40" s="1" t="s">
        <v>335</v>
      </c>
      <c r="C40" s="1">
        <v>39209</v>
      </c>
      <c r="D40" s="1" t="s">
        <v>22</v>
      </c>
      <c r="E40" s="1" t="s">
        <v>54</v>
      </c>
      <c r="F40" s="1" t="s">
        <v>24</v>
      </c>
      <c r="G40" s="1" t="s">
        <v>25</v>
      </c>
      <c r="H40" s="1" t="s">
        <v>29</v>
      </c>
      <c r="I40" s="1" t="s">
        <v>28</v>
      </c>
      <c r="J40" s="1" t="s">
        <v>42</v>
      </c>
      <c r="K40" s="1" t="s">
        <v>47</v>
      </c>
      <c r="L40" s="1" t="s">
        <v>22</v>
      </c>
      <c r="M40" s="6">
        <v>44995</v>
      </c>
      <c r="N40" s="6">
        <v>44995</v>
      </c>
      <c r="P40" s="2">
        <v>40000</v>
      </c>
      <c r="Q40" s="2">
        <v>40000</v>
      </c>
      <c r="R40" s="2">
        <v>7600</v>
      </c>
      <c r="S40" s="2">
        <v>47600</v>
      </c>
      <c r="T40" s="2">
        <v>12000</v>
      </c>
    </row>
    <row r="41" spans="1:20" ht="15.75" customHeight="1" x14ac:dyDescent="0.25">
      <c r="A41" s="1" t="s">
        <v>336</v>
      </c>
      <c r="B41" s="1" t="s">
        <v>337</v>
      </c>
      <c r="C41" s="1">
        <v>39208</v>
      </c>
      <c r="D41" s="1" t="s">
        <v>22</v>
      </c>
      <c r="E41" s="1" t="s">
        <v>26</v>
      </c>
      <c r="F41" s="1" t="s">
        <v>24</v>
      </c>
      <c r="G41" s="1" t="s">
        <v>25</v>
      </c>
      <c r="H41" s="1" t="s">
        <v>29</v>
      </c>
      <c r="I41" s="1" t="s">
        <v>28</v>
      </c>
      <c r="J41" s="1" t="s">
        <v>104</v>
      </c>
      <c r="K41" s="1" t="s">
        <v>47</v>
      </c>
      <c r="L41" s="1" t="s">
        <v>22</v>
      </c>
      <c r="M41" s="6">
        <v>44995</v>
      </c>
      <c r="N41" s="6">
        <v>44995</v>
      </c>
      <c r="P41" s="2">
        <v>49973</v>
      </c>
      <c r="Q41" s="2">
        <v>49973</v>
      </c>
      <c r="R41" s="2">
        <v>9494.8700000000008</v>
      </c>
      <c r="S41" s="2">
        <v>59467.87</v>
      </c>
      <c r="T41" s="2">
        <v>1499</v>
      </c>
    </row>
    <row r="42" spans="1:20" ht="15.75" customHeight="1" x14ac:dyDescent="0.25">
      <c r="A42" s="1" t="s">
        <v>338</v>
      </c>
      <c r="B42" s="1" t="s">
        <v>339</v>
      </c>
      <c r="D42" s="1" t="s">
        <v>22</v>
      </c>
      <c r="E42" s="1" t="s">
        <v>26</v>
      </c>
      <c r="F42" s="1" t="s">
        <v>130</v>
      </c>
      <c r="G42" s="1" t="s">
        <v>32</v>
      </c>
      <c r="H42" s="1" t="s">
        <v>29</v>
      </c>
      <c r="I42" s="1" t="s">
        <v>28</v>
      </c>
      <c r="J42" s="1" t="s">
        <v>340</v>
      </c>
      <c r="K42" s="1" t="s">
        <v>33</v>
      </c>
      <c r="L42" s="1" t="s">
        <v>22</v>
      </c>
      <c r="M42" s="6">
        <v>44995</v>
      </c>
      <c r="N42" s="6">
        <v>44995</v>
      </c>
      <c r="P42" s="2">
        <v>14902090</v>
      </c>
      <c r="Q42" s="2">
        <v>15125090</v>
      </c>
      <c r="R42" s="2">
        <v>2873767.1</v>
      </c>
      <c r="S42" s="2">
        <v>17998857.100000001</v>
      </c>
      <c r="T42" s="2">
        <v>348682</v>
      </c>
    </row>
    <row r="43" spans="1:20" ht="15.75" customHeight="1" x14ac:dyDescent="0.25">
      <c r="A43" s="1" t="s">
        <v>341</v>
      </c>
      <c r="B43" s="1" t="s">
        <v>342</v>
      </c>
      <c r="D43" s="1" t="s">
        <v>22</v>
      </c>
      <c r="E43" s="1" t="s">
        <v>26</v>
      </c>
      <c r="F43" s="1" t="s">
        <v>24</v>
      </c>
      <c r="G43" s="1" t="s">
        <v>32</v>
      </c>
      <c r="H43" s="1" t="s">
        <v>29</v>
      </c>
      <c r="I43" s="1" t="s">
        <v>28</v>
      </c>
      <c r="J43" s="1" t="s">
        <v>42</v>
      </c>
      <c r="K43" s="1" t="s">
        <v>27</v>
      </c>
      <c r="L43" s="1" t="s">
        <v>22</v>
      </c>
      <c r="M43" s="6">
        <v>44995</v>
      </c>
      <c r="N43" s="6">
        <v>44995</v>
      </c>
      <c r="P43" s="2">
        <v>100996</v>
      </c>
      <c r="Q43" s="2">
        <v>100996</v>
      </c>
      <c r="R43" s="2">
        <v>19189.240000000002</v>
      </c>
      <c r="S43" s="2">
        <v>120185.24</v>
      </c>
      <c r="T43" s="2">
        <v>3030</v>
      </c>
    </row>
    <row r="44" spans="1:20" ht="15.75" customHeight="1" x14ac:dyDescent="0.25">
      <c r="A44" s="1" t="s">
        <v>343</v>
      </c>
      <c r="B44" s="1" t="s">
        <v>344</v>
      </c>
      <c r="D44" s="1" t="s">
        <v>22</v>
      </c>
      <c r="E44" s="1" t="s">
        <v>54</v>
      </c>
      <c r="F44" s="1" t="s">
        <v>24</v>
      </c>
      <c r="G44" s="1" t="s">
        <v>32</v>
      </c>
      <c r="H44" s="1" t="s">
        <v>29</v>
      </c>
      <c r="I44" s="1" t="s">
        <v>28</v>
      </c>
      <c r="J44" s="1" t="s">
        <v>42</v>
      </c>
      <c r="K44" s="1" t="s">
        <v>33</v>
      </c>
      <c r="L44" s="1" t="s">
        <v>22</v>
      </c>
      <c r="M44" s="6">
        <v>44994</v>
      </c>
      <c r="N44" s="6">
        <v>44994</v>
      </c>
      <c r="P44" s="2">
        <v>336996</v>
      </c>
      <c r="Q44" s="2">
        <v>336996</v>
      </c>
      <c r="R44" s="2">
        <v>64029.24</v>
      </c>
      <c r="S44" s="2">
        <v>401025.24</v>
      </c>
      <c r="T44" s="2">
        <v>8762</v>
      </c>
    </row>
    <row r="45" spans="1:20" ht="15.75" customHeight="1" x14ac:dyDescent="0.25">
      <c r="A45" s="1" t="s">
        <v>345</v>
      </c>
      <c r="B45" s="1" t="s">
        <v>346</v>
      </c>
      <c r="C45" s="1">
        <v>39206</v>
      </c>
      <c r="D45" s="1" t="s">
        <v>22</v>
      </c>
      <c r="E45" s="1" t="s">
        <v>26</v>
      </c>
      <c r="F45" s="1" t="s">
        <v>24</v>
      </c>
      <c r="G45" s="1" t="s">
        <v>25</v>
      </c>
      <c r="H45" s="1" t="s">
        <v>29</v>
      </c>
      <c r="I45" s="1" t="s">
        <v>28</v>
      </c>
      <c r="J45" s="1" t="s">
        <v>42</v>
      </c>
      <c r="K45" s="1" t="s">
        <v>47</v>
      </c>
      <c r="L45" s="1" t="s">
        <v>22</v>
      </c>
      <c r="M45" s="6">
        <v>44994</v>
      </c>
      <c r="N45" s="6">
        <v>44994</v>
      </c>
      <c r="P45" s="2">
        <v>741000</v>
      </c>
      <c r="Q45" s="2">
        <v>741000</v>
      </c>
      <c r="R45" s="2">
        <v>140790</v>
      </c>
      <c r="S45" s="2">
        <v>881790</v>
      </c>
      <c r="T45" s="2">
        <v>19266</v>
      </c>
    </row>
    <row r="46" spans="1:20" ht="15.75" customHeight="1" x14ac:dyDescent="0.25">
      <c r="A46" s="1" t="s">
        <v>347</v>
      </c>
      <c r="B46" s="1" t="s">
        <v>348</v>
      </c>
      <c r="C46" s="1">
        <v>39192</v>
      </c>
      <c r="D46" s="1" t="s">
        <v>22</v>
      </c>
      <c r="E46" s="1" t="s">
        <v>26</v>
      </c>
      <c r="F46" s="1" t="s">
        <v>24</v>
      </c>
      <c r="G46" s="1" t="s">
        <v>25</v>
      </c>
      <c r="H46" s="1" t="s">
        <v>29</v>
      </c>
      <c r="I46" s="1" t="s">
        <v>28</v>
      </c>
      <c r="J46" s="1" t="s">
        <v>349</v>
      </c>
      <c r="K46" s="1" t="s">
        <v>47</v>
      </c>
      <c r="L46" s="1" t="s">
        <v>55</v>
      </c>
      <c r="M46" s="6">
        <v>44993</v>
      </c>
      <c r="N46" s="6">
        <v>44993</v>
      </c>
      <c r="P46" s="2">
        <v>72000</v>
      </c>
      <c r="Q46" s="2">
        <v>72000</v>
      </c>
      <c r="R46" s="2">
        <v>13680</v>
      </c>
      <c r="S46" s="2">
        <v>85680</v>
      </c>
      <c r="T46" s="2">
        <v>1872</v>
      </c>
    </row>
    <row r="47" spans="1:20" ht="15.75" customHeight="1" x14ac:dyDescent="0.25">
      <c r="A47" s="1" t="s">
        <v>350</v>
      </c>
      <c r="B47" s="1" t="s">
        <v>351</v>
      </c>
      <c r="C47" s="1">
        <v>39202</v>
      </c>
      <c r="D47" s="1" t="s">
        <v>22</v>
      </c>
      <c r="E47" s="1" t="s">
        <v>26</v>
      </c>
      <c r="F47" s="1" t="s">
        <v>24</v>
      </c>
      <c r="G47" s="1" t="s">
        <v>25</v>
      </c>
      <c r="H47" s="1" t="s">
        <v>29</v>
      </c>
      <c r="I47" s="1" t="s">
        <v>28</v>
      </c>
      <c r="J47" s="1" t="s">
        <v>42</v>
      </c>
      <c r="K47" s="1" t="s">
        <v>33</v>
      </c>
      <c r="L47" s="1" t="s">
        <v>22</v>
      </c>
      <c r="M47" s="6">
        <v>44993</v>
      </c>
      <c r="N47" s="6">
        <v>44993</v>
      </c>
      <c r="P47" s="2">
        <v>71990</v>
      </c>
      <c r="Q47" s="2">
        <v>71990</v>
      </c>
      <c r="R47" s="2">
        <v>13678.1</v>
      </c>
      <c r="S47" s="2">
        <v>85668.1</v>
      </c>
      <c r="T47" s="2">
        <v>2160</v>
      </c>
    </row>
    <row r="48" spans="1:20" ht="15.75" customHeight="1" x14ac:dyDescent="0.25">
      <c r="A48" s="1" t="s">
        <v>352</v>
      </c>
      <c r="B48" s="1" t="s">
        <v>353</v>
      </c>
      <c r="C48" s="1">
        <v>39200</v>
      </c>
      <c r="D48" s="1" t="s">
        <v>22</v>
      </c>
      <c r="E48" s="1" t="s">
        <v>26</v>
      </c>
      <c r="F48" s="1" t="s">
        <v>24</v>
      </c>
      <c r="G48" s="1" t="s">
        <v>25</v>
      </c>
      <c r="H48" s="1" t="s">
        <v>29</v>
      </c>
      <c r="I48" s="1" t="s">
        <v>28</v>
      </c>
      <c r="J48" s="1" t="s">
        <v>211</v>
      </c>
      <c r="K48" s="1" t="s">
        <v>33</v>
      </c>
      <c r="L48" s="1" t="s">
        <v>22</v>
      </c>
      <c r="M48" s="6">
        <v>44991</v>
      </c>
      <c r="N48" s="6">
        <v>44991</v>
      </c>
      <c r="P48" s="2">
        <v>81000</v>
      </c>
      <c r="Q48" s="2">
        <v>81000</v>
      </c>
      <c r="R48" s="2">
        <v>15390</v>
      </c>
      <c r="S48" s="2">
        <v>96390</v>
      </c>
      <c r="T48" s="2">
        <v>2430</v>
      </c>
    </row>
    <row r="49" spans="1:21" ht="15.75" customHeight="1" x14ac:dyDescent="0.25">
      <c r="A49" s="1" t="s">
        <v>354</v>
      </c>
      <c r="B49" s="1" t="s">
        <v>355</v>
      </c>
      <c r="D49" s="1" t="s">
        <v>22</v>
      </c>
      <c r="E49" s="1" t="s">
        <v>54</v>
      </c>
      <c r="F49" s="1" t="s">
        <v>24</v>
      </c>
      <c r="G49" s="1" t="s">
        <v>72</v>
      </c>
      <c r="H49" s="1" t="s">
        <v>29</v>
      </c>
      <c r="I49" s="1" t="s">
        <v>28</v>
      </c>
      <c r="J49" s="1" t="s">
        <v>42</v>
      </c>
      <c r="K49" s="1" t="s">
        <v>27</v>
      </c>
      <c r="L49" s="1" t="s">
        <v>22</v>
      </c>
      <c r="M49" s="6">
        <v>44991</v>
      </c>
      <c r="N49" s="6">
        <v>44991</v>
      </c>
      <c r="P49" s="2">
        <v>69000</v>
      </c>
      <c r="Q49" s="2">
        <v>69000</v>
      </c>
      <c r="R49" s="2">
        <v>13110</v>
      </c>
      <c r="S49" s="2">
        <v>82110</v>
      </c>
      <c r="T49" s="2">
        <v>2070</v>
      </c>
    </row>
    <row r="50" spans="1:21" ht="15.75" customHeight="1" x14ac:dyDescent="0.25">
      <c r="A50" s="1" t="s">
        <v>356</v>
      </c>
      <c r="B50" s="1" t="s">
        <v>357</v>
      </c>
      <c r="D50" s="1" t="s">
        <v>22</v>
      </c>
      <c r="E50" s="1" t="s">
        <v>82</v>
      </c>
      <c r="F50" s="1" t="s">
        <v>24</v>
      </c>
      <c r="G50" s="1" t="s">
        <v>32</v>
      </c>
      <c r="H50" s="1" t="s">
        <v>29</v>
      </c>
      <c r="I50" s="1" t="s">
        <v>28</v>
      </c>
      <c r="J50" s="1" t="s">
        <v>42</v>
      </c>
      <c r="K50" s="1" t="s">
        <v>33</v>
      </c>
      <c r="L50" s="1" t="s">
        <v>22</v>
      </c>
      <c r="M50" s="6">
        <v>44991</v>
      </c>
      <c r="N50" s="6">
        <v>44991</v>
      </c>
      <c r="P50" s="2">
        <v>70000</v>
      </c>
      <c r="Q50" s="2">
        <v>100000</v>
      </c>
      <c r="R50" s="2">
        <v>19000</v>
      </c>
      <c r="S50" s="2">
        <v>119000</v>
      </c>
      <c r="T50" s="2">
        <v>2000</v>
      </c>
    </row>
    <row r="51" spans="1:21" ht="15.75" customHeight="1" x14ac:dyDescent="0.25">
      <c r="A51" s="1" t="s">
        <v>358</v>
      </c>
      <c r="B51" s="1" t="s">
        <v>359</v>
      </c>
      <c r="D51" s="1" t="s">
        <v>22</v>
      </c>
      <c r="E51" s="1" t="s">
        <v>54</v>
      </c>
      <c r="F51" s="1" t="s">
        <v>24</v>
      </c>
      <c r="G51" s="1" t="s">
        <v>60</v>
      </c>
      <c r="H51" s="1" t="s">
        <v>29</v>
      </c>
      <c r="I51" s="1" t="s">
        <v>28</v>
      </c>
      <c r="J51" s="1" t="s">
        <v>42</v>
      </c>
      <c r="K51" s="1" t="s">
        <v>61</v>
      </c>
      <c r="L51" s="1" t="s">
        <v>22</v>
      </c>
      <c r="M51" s="6">
        <v>44989</v>
      </c>
      <c r="N51" s="6">
        <v>44989</v>
      </c>
      <c r="P51" s="2">
        <v>1121000</v>
      </c>
      <c r="Q51" s="2">
        <v>1121000</v>
      </c>
      <c r="R51" s="2">
        <v>212990</v>
      </c>
      <c r="S51" s="2">
        <v>1333990</v>
      </c>
      <c r="T51" s="2">
        <v>33630</v>
      </c>
    </row>
    <row r="52" spans="1:21" ht="15.75" customHeight="1" x14ac:dyDescent="0.25">
      <c r="A52" s="1" t="s">
        <v>360</v>
      </c>
      <c r="B52" s="1" t="s">
        <v>361</v>
      </c>
      <c r="D52" s="1" t="s">
        <v>22</v>
      </c>
      <c r="E52" s="1" t="s">
        <v>196</v>
      </c>
      <c r="F52" s="1" t="s">
        <v>130</v>
      </c>
      <c r="G52" s="1" t="s">
        <v>32</v>
      </c>
      <c r="H52" s="1" t="s">
        <v>29</v>
      </c>
      <c r="I52" s="1" t="s">
        <v>28</v>
      </c>
      <c r="J52" s="1" t="s">
        <v>362</v>
      </c>
      <c r="K52" s="1" t="s">
        <v>27</v>
      </c>
      <c r="L52" s="1" t="s">
        <v>22</v>
      </c>
      <c r="M52" s="6">
        <v>44989</v>
      </c>
      <c r="N52" s="6">
        <v>44999</v>
      </c>
      <c r="P52" s="2">
        <v>1898880</v>
      </c>
      <c r="Q52" s="2">
        <v>2113880</v>
      </c>
      <c r="R52" s="2">
        <v>401637.2</v>
      </c>
      <c r="S52" s="2">
        <v>2515517.2000000002</v>
      </c>
      <c r="T52" s="2">
        <v>37978</v>
      </c>
    </row>
    <row r="53" spans="1:21" ht="15.75" customHeight="1" x14ac:dyDescent="0.25">
      <c r="A53" s="1" t="s">
        <v>363</v>
      </c>
      <c r="B53" s="1" t="s">
        <v>198</v>
      </c>
      <c r="D53" s="1" t="s">
        <v>22</v>
      </c>
      <c r="E53" s="1" t="s">
        <v>26</v>
      </c>
      <c r="F53" s="1" t="s">
        <v>24</v>
      </c>
      <c r="G53" s="1" t="s">
        <v>32</v>
      </c>
      <c r="H53" s="1" t="s">
        <v>29</v>
      </c>
      <c r="I53" s="1" t="s">
        <v>28</v>
      </c>
      <c r="J53" s="1" t="s">
        <v>199</v>
      </c>
      <c r="K53" s="1" t="s">
        <v>27</v>
      </c>
      <c r="L53" s="1" t="s">
        <v>22</v>
      </c>
      <c r="M53" s="6">
        <v>44988</v>
      </c>
      <c r="N53" s="6">
        <v>45002</v>
      </c>
      <c r="P53" s="2">
        <v>5066250</v>
      </c>
      <c r="Q53" s="2">
        <v>5151250</v>
      </c>
      <c r="R53" s="2">
        <v>978737.5</v>
      </c>
      <c r="S53" s="2">
        <v>6129987.5</v>
      </c>
      <c r="T53" s="2">
        <v>101325</v>
      </c>
    </row>
    <row r="54" spans="1:21" ht="15.75" customHeight="1" x14ac:dyDescent="0.25">
      <c r="A54" s="1" t="s">
        <v>364</v>
      </c>
      <c r="B54" s="1" t="s">
        <v>99</v>
      </c>
      <c r="D54" s="1" t="s">
        <v>22</v>
      </c>
      <c r="E54" s="1" t="s">
        <v>26</v>
      </c>
      <c r="F54" s="1" t="s">
        <v>24</v>
      </c>
      <c r="G54" s="1" t="s">
        <v>32</v>
      </c>
      <c r="H54" s="1" t="s">
        <v>29</v>
      </c>
      <c r="I54" s="1" t="s">
        <v>28</v>
      </c>
      <c r="J54" s="1" t="s">
        <v>42</v>
      </c>
      <c r="K54" s="1" t="s">
        <v>27</v>
      </c>
      <c r="L54" s="1" t="s">
        <v>22</v>
      </c>
      <c r="M54" s="6">
        <v>44988</v>
      </c>
      <c r="N54" s="6">
        <v>44991</v>
      </c>
      <c r="P54" s="2">
        <v>461064</v>
      </c>
      <c r="Q54" s="2">
        <v>461064</v>
      </c>
      <c r="R54" s="2">
        <v>87602.16</v>
      </c>
      <c r="S54" s="2">
        <v>548666.16</v>
      </c>
      <c r="T54" s="2">
        <v>11826</v>
      </c>
    </row>
    <row r="55" spans="1:21" ht="15.75" customHeight="1" x14ac:dyDescent="0.25">
      <c r="A55" s="1" t="s">
        <v>365</v>
      </c>
      <c r="B55" s="1" t="s">
        <v>366</v>
      </c>
      <c r="D55" s="1" t="s">
        <v>22</v>
      </c>
      <c r="E55" s="1" t="s">
        <v>54</v>
      </c>
      <c r="F55" s="1" t="s">
        <v>24</v>
      </c>
      <c r="G55" s="1" t="s">
        <v>25</v>
      </c>
      <c r="H55" s="1" t="s">
        <v>29</v>
      </c>
      <c r="I55" s="1" t="s">
        <v>28</v>
      </c>
      <c r="J55" s="1" t="s">
        <v>42</v>
      </c>
      <c r="K55" s="1" t="s">
        <v>61</v>
      </c>
      <c r="L55" s="1" t="s">
        <v>22</v>
      </c>
      <c r="M55" s="6">
        <v>44986</v>
      </c>
      <c r="N55" s="6">
        <v>44986</v>
      </c>
      <c r="P55" s="2">
        <v>631332</v>
      </c>
      <c r="Q55" s="2">
        <v>631332</v>
      </c>
      <c r="R55" s="2">
        <v>119953.079999999</v>
      </c>
      <c r="S55" s="2">
        <v>751285.08</v>
      </c>
      <c r="T55" s="2">
        <v>18940</v>
      </c>
    </row>
    <row r="56" spans="1:21" ht="15.75" customHeight="1" x14ac:dyDescent="0.25">
      <c r="A56" s="1" t="s">
        <v>367</v>
      </c>
      <c r="B56" s="1" t="s">
        <v>368</v>
      </c>
      <c r="D56" s="1" t="s">
        <v>22</v>
      </c>
      <c r="E56" s="1" t="s">
        <v>54</v>
      </c>
      <c r="F56" s="1" t="s">
        <v>24</v>
      </c>
      <c r="G56" s="1" t="s">
        <v>32</v>
      </c>
      <c r="H56" s="1" t="s">
        <v>29</v>
      </c>
      <c r="I56" s="1" t="s">
        <v>28</v>
      </c>
      <c r="J56" s="1" t="s">
        <v>36</v>
      </c>
      <c r="K56" s="1" t="s">
        <v>27</v>
      </c>
      <c r="L56" s="1" t="s">
        <v>22</v>
      </c>
      <c r="M56" s="6">
        <v>44986</v>
      </c>
      <c r="N56" s="6">
        <v>44986</v>
      </c>
      <c r="P56" s="2">
        <v>3600000</v>
      </c>
      <c r="Q56" s="2">
        <v>3600000</v>
      </c>
      <c r="R56" s="2">
        <v>684000</v>
      </c>
      <c r="S56" s="2">
        <v>4284000</v>
      </c>
      <c r="T56" s="2">
        <v>108000</v>
      </c>
    </row>
    <row r="57" spans="1:21" ht="15.75" customHeight="1" x14ac:dyDescent="0.25">
      <c r="N57" s="1" t="s">
        <v>369</v>
      </c>
      <c r="P57" s="24">
        <f>SUM(P2:P56)</f>
        <v>59246357.359999999</v>
      </c>
      <c r="Q57" s="2"/>
      <c r="R57" s="2"/>
      <c r="S57" s="2"/>
      <c r="T57" s="16">
        <f>SUM(T2:T56)</f>
        <v>1788141</v>
      </c>
    </row>
    <row r="58" spans="1:21" ht="15.75" customHeight="1" x14ac:dyDescent="0.25">
      <c r="P58" s="2"/>
      <c r="Q58" s="175" t="s">
        <v>115</v>
      </c>
      <c r="R58" s="176"/>
      <c r="S58" s="2"/>
      <c r="T58" s="2"/>
    </row>
    <row r="59" spans="1:21" ht="15.75" customHeight="1" x14ac:dyDescent="0.25">
      <c r="P59" s="2"/>
      <c r="Q59" s="7" t="s">
        <v>116</v>
      </c>
      <c r="R59" s="8">
        <v>23340001</v>
      </c>
      <c r="S59" s="2"/>
      <c r="T59" s="2"/>
    </row>
    <row r="60" spans="1:21" ht="15.75" customHeight="1" x14ac:dyDescent="0.25">
      <c r="P60" s="2"/>
      <c r="Q60" s="7" t="s">
        <v>117</v>
      </c>
      <c r="R60" s="8">
        <f>59246357.36+9800194</f>
        <v>69046551.359999999</v>
      </c>
      <c r="S60" s="2"/>
      <c r="T60" s="2"/>
      <c r="U60" s="2"/>
    </row>
    <row r="61" spans="1:21" ht="15.75" customHeight="1" x14ac:dyDescent="0.25">
      <c r="P61" s="2"/>
      <c r="Q61" s="17" t="s">
        <v>118</v>
      </c>
      <c r="R61" s="18">
        <f>+P57</f>
        <v>59246357.359999999</v>
      </c>
      <c r="S61" s="2"/>
      <c r="T61" s="2"/>
    </row>
    <row r="62" spans="1:21" ht="15.75" customHeight="1" x14ac:dyDescent="0.25">
      <c r="P62" s="2"/>
      <c r="Q62" s="19" t="s">
        <v>370</v>
      </c>
      <c r="R62" s="20">
        <f>+R61-R59</f>
        <v>35906356.359999999</v>
      </c>
      <c r="S62" s="2"/>
      <c r="T62" s="2"/>
    </row>
    <row r="63" spans="1:21" ht="15.75" customHeight="1" x14ac:dyDescent="0.25">
      <c r="P63" s="2"/>
      <c r="Q63" s="21" t="s">
        <v>371</v>
      </c>
      <c r="R63" s="22">
        <v>1083705.92</v>
      </c>
      <c r="S63" s="2"/>
      <c r="T63" s="2"/>
    </row>
    <row r="64" spans="1:21" ht="15.75" customHeight="1" x14ac:dyDescent="0.25">
      <c r="P64" s="2"/>
      <c r="Q64" s="21" t="s">
        <v>372</v>
      </c>
      <c r="R64" s="22">
        <v>410327</v>
      </c>
      <c r="S64" s="2"/>
      <c r="T64" s="2"/>
    </row>
    <row r="65" spans="16:20" ht="15.75" customHeight="1" x14ac:dyDescent="0.25">
      <c r="P65" s="2"/>
      <c r="Q65" s="21" t="s">
        <v>373</v>
      </c>
      <c r="R65" s="22">
        <v>33200</v>
      </c>
      <c r="S65" s="2"/>
      <c r="T65" s="2"/>
    </row>
    <row r="66" spans="16:20" ht="15.75" customHeight="1" x14ac:dyDescent="0.25">
      <c r="P66" s="2"/>
      <c r="Q66" s="11" t="s">
        <v>121</v>
      </c>
      <c r="R66" s="12">
        <f>+R63+R64-R65</f>
        <v>1460832.92</v>
      </c>
      <c r="S66" s="2"/>
      <c r="T66" s="2"/>
    </row>
    <row r="67" spans="16:20" ht="15.75" customHeight="1" x14ac:dyDescent="0.25">
      <c r="P67" s="2"/>
      <c r="Q67" s="2"/>
      <c r="R67" s="2"/>
      <c r="S67" s="2"/>
      <c r="T67" s="2"/>
    </row>
    <row r="68" spans="16:20" ht="15.75" customHeight="1" x14ac:dyDescent="0.25">
      <c r="P68" s="2"/>
      <c r="Q68" s="2"/>
      <c r="R68" s="2"/>
      <c r="S68" s="2"/>
      <c r="T68" s="2"/>
    </row>
    <row r="69" spans="16:20" ht="15.75" customHeight="1" x14ac:dyDescent="0.25">
      <c r="P69" s="2"/>
      <c r="Q69" s="2"/>
      <c r="R69" s="2"/>
      <c r="S69" s="2"/>
      <c r="T69" s="2"/>
    </row>
    <row r="70" spans="16:20" ht="15.75" customHeight="1" x14ac:dyDescent="0.25">
      <c r="P70" s="2"/>
      <c r="Q70" s="2"/>
      <c r="R70" s="2"/>
      <c r="S70" s="2"/>
      <c r="T70" s="2"/>
    </row>
    <row r="71" spans="16:20" ht="15.75" customHeight="1" x14ac:dyDescent="0.25">
      <c r="P71" s="2"/>
      <c r="Q71" s="2"/>
      <c r="R71" s="2"/>
      <c r="S71" s="2"/>
      <c r="T71" s="2"/>
    </row>
    <row r="72" spans="16:20" ht="15.75" customHeight="1" x14ac:dyDescent="0.25">
      <c r="P72" s="2"/>
      <c r="Q72" s="2"/>
      <c r="R72" s="2"/>
      <c r="S72" s="2"/>
      <c r="T72" s="2"/>
    </row>
    <row r="73" spans="16:20" ht="15.75" customHeight="1" x14ac:dyDescent="0.25">
      <c r="P73" s="2"/>
      <c r="Q73" s="2"/>
      <c r="R73" s="2"/>
      <c r="S73" s="2"/>
      <c r="T73" s="2"/>
    </row>
    <row r="74" spans="16:20" ht="15.75" customHeight="1" x14ac:dyDescent="0.25">
      <c r="P74" s="2"/>
      <c r="Q74" s="2"/>
      <c r="R74" s="2"/>
      <c r="S74" s="2"/>
      <c r="T74" s="2"/>
    </row>
    <row r="75" spans="16:20" ht="15.75" customHeight="1" x14ac:dyDescent="0.25">
      <c r="P75" s="2"/>
      <c r="Q75" s="2"/>
      <c r="R75" s="2"/>
      <c r="S75" s="2"/>
      <c r="T75" s="2"/>
    </row>
    <row r="76" spans="16:20" ht="15.75" customHeight="1" x14ac:dyDescent="0.25">
      <c r="P76" s="2"/>
      <c r="Q76" s="2"/>
      <c r="R76" s="2"/>
      <c r="S76" s="2"/>
      <c r="T76" s="2"/>
    </row>
    <row r="77" spans="16:20" ht="15.75" customHeight="1" x14ac:dyDescent="0.25">
      <c r="P77" s="2"/>
      <c r="Q77" s="2"/>
      <c r="R77" s="2"/>
      <c r="S77" s="2"/>
      <c r="T77" s="2"/>
    </row>
    <row r="78" spans="16:20" ht="15.75" customHeight="1" x14ac:dyDescent="0.25">
      <c r="P78" s="2"/>
      <c r="Q78" s="2"/>
      <c r="R78" s="2"/>
      <c r="S78" s="2"/>
      <c r="T78" s="2"/>
    </row>
    <row r="79" spans="16:20" ht="15.75" customHeight="1" x14ac:dyDescent="0.25">
      <c r="P79" s="2"/>
      <c r="Q79" s="2"/>
      <c r="R79" s="2"/>
      <c r="S79" s="2"/>
      <c r="T79" s="2"/>
    </row>
    <row r="80" spans="16:20" ht="15.75" customHeight="1" x14ac:dyDescent="0.25">
      <c r="P80" s="2"/>
      <c r="Q80" s="2"/>
      <c r="R80" s="2"/>
      <c r="S80" s="2"/>
      <c r="T80" s="2"/>
    </row>
    <row r="81" spans="16:20" ht="15.75" customHeight="1" x14ac:dyDescent="0.25">
      <c r="P81" s="2"/>
      <c r="Q81" s="2"/>
      <c r="R81" s="2"/>
      <c r="S81" s="2"/>
      <c r="T81" s="2"/>
    </row>
    <row r="82" spans="16:20" ht="15.75" customHeight="1" x14ac:dyDescent="0.25">
      <c r="P82" s="2"/>
      <c r="Q82" s="2"/>
      <c r="R82" s="2"/>
      <c r="S82" s="2"/>
      <c r="T82" s="2"/>
    </row>
    <row r="83" spans="16:20" ht="15.75" customHeight="1" x14ac:dyDescent="0.25">
      <c r="P83" s="2"/>
      <c r="Q83" s="2"/>
      <c r="R83" s="2"/>
      <c r="S83" s="2"/>
      <c r="T83" s="2"/>
    </row>
    <row r="84" spans="16:20" ht="15.75" customHeight="1" x14ac:dyDescent="0.25">
      <c r="P84" s="2"/>
      <c r="Q84" s="2"/>
      <c r="R84" s="2"/>
      <c r="S84" s="2"/>
      <c r="T84" s="2"/>
    </row>
    <row r="85" spans="16:20" ht="15.75" customHeight="1" x14ac:dyDescent="0.25">
      <c r="P85" s="2"/>
      <c r="Q85" s="2"/>
      <c r="R85" s="2"/>
      <c r="S85" s="2"/>
      <c r="T85" s="2"/>
    </row>
    <row r="86" spans="16:20" ht="15.75" customHeight="1" x14ac:dyDescent="0.25">
      <c r="P86" s="2"/>
      <c r="Q86" s="2"/>
      <c r="R86" s="2"/>
      <c r="S86" s="2"/>
      <c r="T86" s="2"/>
    </row>
    <row r="87" spans="16:20" ht="15.75" customHeight="1" x14ac:dyDescent="0.25">
      <c r="P87" s="2"/>
      <c r="Q87" s="2"/>
      <c r="R87" s="2"/>
      <c r="S87" s="2"/>
      <c r="T87" s="2"/>
    </row>
    <row r="88" spans="16:20" ht="15.75" customHeight="1" x14ac:dyDescent="0.25">
      <c r="P88" s="2"/>
      <c r="Q88" s="2"/>
      <c r="R88" s="2"/>
      <c r="S88" s="2"/>
      <c r="T88" s="2"/>
    </row>
    <row r="89" spans="16:20" ht="15.75" customHeight="1" x14ac:dyDescent="0.25">
      <c r="P89" s="2"/>
      <c r="Q89" s="2"/>
      <c r="R89" s="2"/>
      <c r="S89" s="2"/>
      <c r="T89" s="2"/>
    </row>
    <row r="90" spans="16:20" ht="15.75" customHeight="1" x14ac:dyDescent="0.25">
      <c r="P90" s="2"/>
      <c r="Q90" s="2"/>
      <c r="R90" s="2"/>
      <c r="S90" s="2"/>
      <c r="T90" s="2"/>
    </row>
    <row r="91" spans="16:20" ht="15.75" customHeight="1" x14ac:dyDescent="0.25">
      <c r="P91" s="2"/>
      <c r="Q91" s="2"/>
      <c r="R91" s="2"/>
      <c r="S91" s="2"/>
      <c r="T91" s="2"/>
    </row>
    <row r="92" spans="16:20" ht="15.75" customHeight="1" x14ac:dyDescent="0.25">
      <c r="P92" s="2"/>
      <c r="Q92" s="2"/>
      <c r="R92" s="2"/>
      <c r="S92" s="2"/>
      <c r="T92" s="2"/>
    </row>
    <row r="93" spans="16:20" ht="15.75" customHeight="1" x14ac:dyDescent="0.25">
      <c r="P93" s="2"/>
      <c r="Q93" s="2"/>
      <c r="R93" s="2"/>
      <c r="S93" s="2"/>
      <c r="T93" s="2"/>
    </row>
    <row r="94" spans="16:20" ht="15.75" customHeight="1" x14ac:dyDescent="0.25">
      <c r="P94" s="2"/>
      <c r="Q94" s="2"/>
      <c r="R94" s="2"/>
      <c r="S94" s="2"/>
      <c r="T94" s="2"/>
    </row>
    <row r="95" spans="16:20" ht="15.75" customHeight="1" x14ac:dyDescent="0.25">
      <c r="P95" s="2"/>
      <c r="Q95" s="2"/>
      <c r="R95" s="2"/>
      <c r="S95" s="2"/>
      <c r="T95" s="2"/>
    </row>
    <row r="96" spans="16:20" ht="15.75" customHeight="1" x14ac:dyDescent="0.25">
      <c r="P96" s="2"/>
      <c r="Q96" s="2"/>
      <c r="R96" s="2"/>
      <c r="S96" s="2"/>
      <c r="T96" s="2"/>
    </row>
    <row r="97" spans="16:20" ht="15.75" customHeight="1" x14ac:dyDescent="0.25">
      <c r="P97" s="2"/>
      <c r="Q97" s="2"/>
      <c r="R97" s="2"/>
      <c r="S97" s="2"/>
      <c r="T97" s="2"/>
    </row>
    <row r="98" spans="16:20" ht="15.75" customHeight="1" x14ac:dyDescent="0.25">
      <c r="P98" s="2"/>
      <c r="Q98" s="2"/>
      <c r="R98" s="2"/>
      <c r="S98" s="2"/>
      <c r="T98" s="2"/>
    </row>
    <row r="99" spans="16:20" ht="15.75" customHeight="1" x14ac:dyDescent="0.25">
      <c r="P99" s="2"/>
      <c r="Q99" s="2"/>
      <c r="R99" s="2"/>
      <c r="S99" s="2"/>
      <c r="T99" s="2"/>
    </row>
    <row r="100" spans="16:20" ht="15.75" customHeight="1" x14ac:dyDescent="0.25">
      <c r="P100" s="2"/>
      <c r="Q100" s="2"/>
      <c r="R100" s="2"/>
      <c r="S100" s="2"/>
      <c r="T100" s="2"/>
    </row>
    <row r="101" spans="16:20" ht="15.75" customHeight="1" x14ac:dyDescent="0.25">
      <c r="P101" s="2"/>
      <c r="Q101" s="2"/>
      <c r="R101" s="2"/>
      <c r="S101" s="2"/>
      <c r="T101" s="2"/>
    </row>
    <row r="102" spans="16:20" ht="15.75" customHeight="1" x14ac:dyDescent="0.25">
      <c r="P102" s="2"/>
      <c r="Q102" s="2"/>
      <c r="R102" s="2"/>
      <c r="S102" s="2"/>
      <c r="T102" s="2"/>
    </row>
    <row r="103" spans="16:20" ht="15.75" customHeight="1" x14ac:dyDescent="0.25">
      <c r="P103" s="2"/>
      <c r="Q103" s="2"/>
      <c r="R103" s="2"/>
      <c r="S103" s="2"/>
      <c r="T103" s="2"/>
    </row>
    <row r="104" spans="16:20" ht="15.75" customHeight="1" x14ac:dyDescent="0.25">
      <c r="P104" s="2"/>
      <c r="Q104" s="2"/>
      <c r="R104" s="2"/>
      <c r="S104" s="2"/>
      <c r="T104" s="2"/>
    </row>
    <row r="105" spans="16:20" ht="15.75" customHeight="1" x14ac:dyDescent="0.25">
      <c r="P105" s="2"/>
      <c r="Q105" s="2"/>
      <c r="R105" s="2"/>
      <c r="S105" s="2"/>
      <c r="T105" s="2"/>
    </row>
    <row r="106" spans="16:20" ht="15.75" customHeight="1" x14ac:dyDescent="0.25">
      <c r="P106" s="2"/>
      <c r="Q106" s="2"/>
      <c r="R106" s="2"/>
      <c r="S106" s="2"/>
      <c r="T106" s="2"/>
    </row>
    <row r="107" spans="16:20" ht="15.75" customHeight="1" x14ac:dyDescent="0.25">
      <c r="P107" s="2"/>
      <c r="Q107" s="2"/>
      <c r="R107" s="2"/>
      <c r="S107" s="2"/>
      <c r="T107" s="2"/>
    </row>
    <row r="108" spans="16:20" ht="15.75" customHeight="1" x14ac:dyDescent="0.25">
      <c r="P108" s="2"/>
      <c r="Q108" s="2"/>
      <c r="R108" s="2"/>
      <c r="S108" s="2"/>
      <c r="T108" s="2"/>
    </row>
    <row r="109" spans="16:20" ht="15.75" customHeight="1" x14ac:dyDescent="0.25">
      <c r="P109" s="2"/>
      <c r="Q109" s="2"/>
      <c r="R109" s="2"/>
      <c r="S109" s="2"/>
      <c r="T109" s="2"/>
    </row>
    <row r="110" spans="16:20" ht="15.75" customHeight="1" x14ac:dyDescent="0.25">
      <c r="P110" s="2"/>
      <c r="Q110" s="2"/>
      <c r="R110" s="2"/>
      <c r="S110" s="2"/>
      <c r="T110" s="2"/>
    </row>
    <row r="111" spans="16:20" ht="15.75" customHeight="1" x14ac:dyDescent="0.25">
      <c r="P111" s="2"/>
      <c r="Q111" s="2"/>
      <c r="R111" s="2"/>
      <c r="S111" s="2"/>
      <c r="T111" s="2"/>
    </row>
    <row r="112" spans="16:20" ht="15.75" customHeight="1" x14ac:dyDescent="0.25">
      <c r="P112" s="2"/>
      <c r="Q112" s="2"/>
      <c r="R112" s="2"/>
      <c r="S112" s="2"/>
      <c r="T112" s="2"/>
    </row>
    <row r="113" spans="16:20" ht="15.75" customHeight="1" x14ac:dyDescent="0.25">
      <c r="P113" s="2"/>
      <c r="Q113" s="2"/>
      <c r="R113" s="2"/>
      <c r="S113" s="2"/>
      <c r="T113" s="2"/>
    </row>
    <row r="114" spans="16:20" ht="15.75" customHeight="1" x14ac:dyDescent="0.25">
      <c r="P114" s="2"/>
      <c r="Q114" s="2"/>
      <c r="R114" s="2"/>
      <c r="S114" s="2"/>
      <c r="T114" s="2"/>
    </row>
    <row r="115" spans="16:20" ht="15.75" customHeight="1" x14ac:dyDescent="0.25">
      <c r="P115" s="2"/>
      <c r="Q115" s="2"/>
      <c r="R115" s="2"/>
      <c r="S115" s="2"/>
      <c r="T115" s="2"/>
    </row>
    <row r="116" spans="16:20" ht="15.75" customHeight="1" x14ac:dyDescent="0.25">
      <c r="P116" s="2"/>
      <c r="Q116" s="2"/>
      <c r="R116" s="2"/>
      <c r="S116" s="2"/>
      <c r="T116" s="2"/>
    </row>
    <row r="117" spans="16:20" ht="15.75" customHeight="1" x14ac:dyDescent="0.25">
      <c r="P117" s="2"/>
      <c r="Q117" s="2"/>
      <c r="R117" s="2"/>
      <c r="S117" s="2"/>
      <c r="T117" s="2"/>
    </row>
    <row r="118" spans="16:20" ht="15.75" customHeight="1" x14ac:dyDescent="0.25">
      <c r="P118" s="2"/>
      <c r="Q118" s="2"/>
      <c r="R118" s="2"/>
      <c r="S118" s="2"/>
      <c r="T118" s="2"/>
    </row>
    <row r="119" spans="16:20" ht="15.75" customHeight="1" x14ac:dyDescent="0.25">
      <c r="P119" s="2"/>
      <c r="Q119" s="2"/>
      <c r="R119" s="2"/>
      <c r="S119" s="2"/>
      <c r="T119" s="2"/>
    </row>
    <row r="120" spans="16:20" ht="15.75" customHeight="1" x14ac:dyDescent="0.25">
      <c r="P120" s="2"/>
      <c r="Q120" s="2"/>
      <c r="R120" s="2"/>
      <c r="S120" s="2"/>
      <c r="T120" s="2"/>
    </row>
    <row r="121" spans="16:20" ht="15.75" customHeight="1" x14ac:dyDescent="0.25">
      <c r="P121" s="2"/>
      <c r="Q121" s="2"/>
      <c r="R121" s="2"/>
      <c r="S121" s="2"/>
      <c r="T121" s="2"/>
    </row>
    <row r="122" spans="16:20" ht="15.75" customHeight="1" x14ac:dyDescent="0.25">
      <c r="P122" s="2"/>
      <c r="Q122" s="2"/>
      <c r="R122" s="2"/>
      <c r="S122" s="2"/>
      <c r="T122" s="2"/>
    </row>
    <row r="123" spans="16:20" ht="15.75" customHeight="1" x14ac:dyDescent="0.25">
      <c r="P123" s="2"/>
      <c r="Q123" s="2"/>
      <c r="R123" s="2"/>
      <c r="S123" s="2"/>
      <c r="T123" s="2"/>
    </row>
    <row r="124" spans="16:20" ht="15.75" customHeight="1" x14ac:dyDescent="0.25">
      <c r="P124" s="2"/>
      <c r="Q124" s="2"/>
      <c r="R124" s="2"/>
      <c r="S124" s="2"/>
      <c r="T124" s="2"/>
    </row>
    <row r="125" spans="16:20" ht="15.75" customHeight="1" x14ac:dyDescent="0.25">
      <c r="P125" s="2"/>
      <c r="Q125" s="2"/>
      <c r="R125" s="2"/>
      <c r="S125" s="2"/>
      <c r="T125" s="2"/>
    </row>
    <row r="126" spans="16:20" ht="15.75" customHeight="1" x14ac:dyDescent="0.25">
      <c r="P126" s="2"/>
      <c r="Q126" s="2"/>
      <c r="R126" s="2"/>
      <c r="S126" s="2"/>
      <c r="T126" s="2"/>
    </row>
    <row r="127" spans="16:20" ht="15.75" customHeight="1" x14ac:dyDescent="0.25">
      <c r="P127" s="2"/>
      <c r="Q127" s="2"/>
      <c r="R127" s="2"/>
      <c r="S127" s="2"/>
      <c r="T127" s="2"/>
    </row>
    <row r="128" spans="16:20" ht="15.75" customHeight="1" x14ac:dyDescent="0.25">
      <c r="P128" s="2"/>
      <c r="Q128" s="2"/>
      <c r="R128" s="2"/>
      <c r="S128" s="2"/>
      <c r="T128" s="2"/>
    </row>
    <row r="129" spans="16:20" ht="15.75" customHeight="1" x14ac:dyDescent="0.25">
      <c r="P129" s="2"/>
      <c r="Q129" s="2"/>
      <c r="R129" s="2"/>
      <c r="S129" s="2"/>
      <c r="T129" s="2"/>
    </row>
    <row r="130" spans="16:20" ht="15.75" customHeight="1" x14ac:dyDescent="0.25">
      <c r="P130" s="2"/>
      <c r="Q130" s="2"/>
      <c r="R130" s="2"/>
      <c r="S130" s="2"/>
      <c r="T130" s="2"/>
    </row>
    <row r="131" spans="16:20" ht="15.75" customHeight="1" x14ac:dyDescent="0.25">
      <c r="P131" s="2"/>
      <c r="Q131" s="2"/>
      <c r="R131" s="2"/>
      <c r="S131" s="2"/>
      <c r="T131" s="2"/>
    </row>
    <row r="132" spans="16:20" ht="15.75" customHeight="1" x14ac:dyDescent="0.25">
      <c r="P132" s="2"/>
      <c r="Q132" s="2"/>
      <c r="R132" s="2"/>
      <c r="S132" s="2"/>
      <c r="T132" s="2"/>
    </row>
    <row r="133" spans="16:20" ht="15.75" customHeight="1" x14ac:dyDescent="0.25">
      <c r="P133" s="2"/>
      <c r="Q133" s="2"/>
      <c r="R133" s="2"/>
      <c r="S133" s="2"/>
      <c r="T133" s="2"/>
    </row>
    <row r="134" spans="16:20" ht="15.75" customHeight="1" x14ac:dyDescent="0.25">
      <c r="P134" s="2"/>
      <c r="Q134" s="2"/>
      <c r="R134" s="2"/>
      <c r="S134" s="2"/>
      <c r="T134" s="2"/>
    </row>
    <row r="135" spans="16:20" ht="15.75" customHeight="1" x14ac:dyDescent="0.25">
      <c r="P135" s="2"/>
      <c r="Q135" s="2"/>
      <c r="R135" s="2"/>
      <c r="S135" s="2"/>
      <c r="T135" s="2"/>
    </row>
    <row r="136" spans="16:20" ht="15.75" customHeight="1" x14ac:dyDescent="0.25">
      <c r="P136" s="2"/>
      <c r="Q136" s="2"/>
      <c r="R136" s="2"/>
      <c r="S136" s="2"/>
      <c r="T136" s="2"/>
    </row>
    <row r="137" spans="16:20" ht="15.75" customHeight="1" x14ac:dyDescent="0.25">
      <c r="P137" s="2"/>
      <c r="Q137" s="2"/>
      <c r="R137" s="2"/>
      <c r="S137" s="2"/>
      <c r="T137" s="2"/>
    </row>
    <row r="138" spans="16:20" ht="15.75" customHeight="1" x14ac:dyDescent="0.25">
      <c r="P138" s="2"/>
      <c r="Q138" s="2"/>
      <c r="R138" s="2"/>
      <c r="S138" s="2"/>
      <c r="T138" s="2"/>
    </row>
    <row r="139" spans="16:20" ht="15.75" customHeight="1" x14ac:dyDescent="0.25">
      <c r="P139" s="2"/>
      <c r="Q139" s="2"/>
      <c r="R139" s="2"/>
      <c r="S139" s="2"/>
      <c r="T139" s="2"/>
    </row>
    <row r="140" spans="16:20" ht="15.75" customHeight="1" x14ac:dyDescent="0.25">
      <c r="P140" s="2"/>
      <c r="Q140" s="2"/>
      <c r="R140" s="2"/>
      <c r="S140" s="2"/>
      <c r="T140" s="2"/>
    </row>
    <row r="141" spans="16:20" ht="15.75" customHeight="1" x14ac:dyDescent="0.25">
      <c r="P141" s="2"/>
      <c r="Q141" s="2"/>
      <c r="R141" s="2"/>
      <c r="S141" s="2"/>
      <c r="T141" s="2"/>
    </row>
    <row r="142" spans="16:20" ht="15.75" customHeight="1" x14ac:dyDescent="0.25">
      <c r="P142" s="2"/>
      <c r="Q142" s="2"/>
      <c r="R142" s="2"/>
      <c r="S142" s="2"/>
      <c r="T142" s="2"/>
    </row>
    <row r="143" spans="16:20" ht="15.75" customHeight="1" x14ac:dyDescent="0.25">
      <c r="P143" s="2"/>
      <c r="Q143" s="2"/>
      <c r="R143" s="2"/>
      <c r="S143" s="2"/>
      <c r="T143" s="2"/>
    </row>
    <row r="144" spans="16:20" ht="15.75" customHeight="1" x14ac:dyDescent="0.25">
      <c r="P144" s="2"/>
      <c r="Q144" s="2"/>
      <c r="R144" s="2"/>
      <c r="S144" s="2"/>
      <c r="T144" s="2"/>
    </row>
    <row r="145" spans="16:20" ht="15.75" customHeight="1" x14ac:dyDescent="0.25">
      <c r="P145" s="2"/>
      <c r="Q145" s="2"/>
      <c r="R145" s="2"/>
      <c r="S145" s="2"/>
      <c r="T145" s="2"/>
    </row>
    <row r="146" spans="16:20" ht="15.75" customHeight="1" x14ac:dyDescent="0.25">
      <c r="P146" s="2"/>
      <c r="Q146" s="2"/>
      <c r="R146" s="2"/>
      <c r="S146" s="2"/>
      <c r="T146" s="2"/>
    </row>
    <row r="147" spans="16:20" ht="15.75" customHeight="1" x14ac:dyDescent="0.25">
      <c r="P147" s="2"/>
      <c r="Q147" s="2"/>
      <c r="R147" s="2"/>
      <c r="S147" s="2"/>
      <c r="T147" s="2"/>
    </row>
    <row r="148" spans="16:20" ht="15.75" customHeight="1" x14ac:dyDescent="0.25">
      <c r="P148" s="2"/>
      <c r="Q148" s="2"/>
      <c r="R148" s="2"/>
      <c r="S148" s="2"/>
      <c r="T148" s="2"/>
    </row>
    <row r="149" spans="16:20" ht="15.75" customHeight="1" x14ac:dyDescent="0.25">
      <c r="P149" s="2"/>
      <c r="Q149" s="2"/>
      <c r="R149" s="2"/>
      <c r="S149" s="2"/>
      <c r="T149" s="2"/>
    </row>
    <row r="150" spans="16:20" ht="15.75" customHeight="1" x14ac:dyDescent="0.25">
      <c r="P150" s="2"/>
      <c r="Q150" s="2"/>
      <c r="R150" s="2"/>
      <c r="S150" s="2"/>
      <c r="T150" s="2"/>
    </row>
    <row r="151" spans="16:20" ht="15.75" customHeight="1" x14ac:dyDescent="0.25">
      <c r="P151" s="2"/>
      <c r="Q151" s="2"/>
      <c r="R151" s="2"/>
      <c r="S151" s="2"/>
      <c r="T151" s="2"/>
    </row>
    <row r="152" spans="16:20" ht="15.75" customHeight="1" x14ac:dyDescent="0.25">
      <c r="P152" s="2"/>
      <c r="Q152" s="2"/>
      <c r="R152" s="2"/>
      <c r="S152" s="2"/>
      <c r="T152" s="2"/>
    </row>
    <row r="153" spans="16:20" ht="15.75" customHeight="1" x14ac:dyDescent="0.25">
      <c r="P153" s="2"/>
      <c r="Q153" s="2"/>
      <c r="R153" s="2"/>
      <c r="S153" s="2"/>
      <c r="T153" s="2"/>
    </row>
    <row r="154" spans="16:20" ht="15.75" customHeight="1" x14ac:dyDescent="0.25">
      <c r="P154" s="2"/>
      <c r="Q154" s="2"/>
      <c r="R154" s="2"/>
      <c r="S154" s="2"/>
      <c r="T154" s="2"/>
    </row>
    <row r="155" spans="16:20" ht="15.75" customHeight="1" x14ac:dyDescent="0.25">
      <c r="P155" s="2"/>
      <c r="Q155" s="2"/>
      <c r="R155" s="2"/>
      <c r="S155" s="2"/>
      <c r="T155" s="2"/>
    </row>
    <row r="156" spans="16:20" ht="15.75" customHeight="1" x14ac:dyDescent="0.25">
      <c r="P156" s="2"/>
      <c r="Q156" s="2"/>
      <c r="R156" s="2"/>
      <c r="S156" s="2"/>
      <c r="T156" s="2"/>
    </row>
    <row r="157" spans="16:20" ht="15.75" customHeight="1" x14ac:dyDescent="0.25">
      <c r="P157" s="2"/>
      <c r="Q157" s="2"/>
      <c r="R157" s="2"/>
      <c r="S157" s="2"/>
      <c r="T157" s="2"/>
    </row>
    <row r="158" spans="16:20" ht="15.75" customHeight="1" x14ac:dyDescent="0.25">
      <c r="P158" s="2"/>
      <c r="Q158" s="2"/>
      <c r="R158" s="2"/>
      <c r="S158" s="2"/>
      <c r="T158" s="2"/>
    </row>
    <row r="159" spans="16:20" ht="15.75" customHeight="1" x14ac:dyDescent="0.25">
      <c r="P159" s="2"/>
      <c r="Q159" s="2"/>
      <c r="R159" s="2"/>
      <c r="S159" s="2"/>
      <c r="T159" s="2"/>
    </row>
    <row r="160" spans="16:20" ht="15.75" customHeight="1" x14ac:dyDescent="0.25">
      <c r="P160" s="2"/>
      <c r="Q160" s="2"/>
      <c r="R160" s="2"/>
      <c r="S160" s="2"/>
      <c r="T160" s="2"/>
    </row>
    <row r="161" spans="16:20" ht="15.75" customHeight="1" x14ac:dyDescent="0.25">
      <c r="P161" s="2"/>
      <c r="Q161" s="2"/>
      <c r="R161" s="2"/>
      <c r="S161" s="2"/>
      <c r="T161" s="2"/>
    </row>
    <row r="162" spans="16:20" ht="15.75" customHeight="1" x14ac:dyDescent="0.25">
      <c r="P162" s="2"/>
      <c r="Q162" s="2"/>
      <c r="R162" s="2"/>
      <c r="S162" s="2"/>
      <c r="T162" s="2"/>
    </row>
    <row r="163" spans="16:20" ht="15.75" customHeight="1" x14ac:dyDescent="0.25">
      <c r="P163" s="2"/>
      <c r="Q163" s="2"/>
      <c r="R163" s="2"/>
      <c r="S163" s="2"/>
      <c r="T163" s="2"/>
    </row>
    <row r="164" spans="16:20" ht="15.75" customHeight="1" x14ac:dyDescent="0.25">
      <c r="P164" s="2"/>
      <c r="Q164" s="2"/>
      <c r="R164" s="2"/>
      <c r="S164" s="2"/>
      <c r="T164" s="2"/>
    </row>
    <row r="165" spans="16:20" ht="15.75" customHeight="1" x14ac:dyDescent="0.25">
      <c r="P165" s="2"/>
      <c r="Q165" s="2"/>
      <c r="R165" s="2"/>
      <c r="S165" s="2"/>
      <c r="T165" s="2"/>
    </row>
    <row r="166" spans="16:20" ht="15.75" customHeight="1" x14ac:dyDescent="0.25">
      <c r="P166" s="2"/>
      <c r="Q166" s="2"/>
      <c r="R166" s="2"/>
      <c r="S166" s="2"/>
      <c r="T166" s="2"/>
    </row>
    <row r="167" spans="16:20" ht="15.75" customHeight="1" x14ac:dyDescent="0.25">
      <c r="P167" s="2"/>
      <c r="Q167" s="2"/>
      <c r="R167" s="2"/>
      <c r="S167" s="2"/>
      <c r="T167" s="2"/>
    </row>
    <row r="168" spans="16:20" ht="15.75" customHeight="1" x14ac:dyDescent="0.25">
      <c r="P168" s="2"/>
      <c r="Q168" s="2"/>
      <c r="R168" s="2"/>
      <c r="S168" s="2"/>
      <c r="T168" s="2"/>
    </row>
    <row r="169" spans="16:20" ht="15.75" customHeight="1" x14ac:dyDescent="0.25">
      <c r="P169" s="2"/>
      <c r="Q169" s="2"/>
      <c r="R169" s="2"/>
      <c r="S169" s="2"/>
      <c r="T169" s="2"/>
    </row>
    <row r="170" spans="16:20" ht="15.75" customHeight="1" x14ac:dyDescent="0.25">
      <c r="P170" s="2"/>
      <c r="Q170" s="2"/>
      <c r="R170" s="2"/>
      <c r="S170" s="2"/>
      <c r="T170" s="2"/>
    </row>
    <row r="171" spans="16:20" ht="15.75" customHeight="1" x14ac:dyDescent="0.25">
      <c r="P171" s="2"/>
      <c r="Q171" s="2"/>
      <c r="R171" s="2"/>
      <c r="S171" s="2"/>
      <c r="T171" s="2"/>
    </row>
    <row r="172" spans="16:20" ht="15.75" customHeight="1" x14ac:dyDescent="0.25">
      <c r="P172" s="2"/>
      <c r="Q172" s="2"/>
      <c r="R172" s="2"/>
      <c r="S172" s="2"/>
      <c r="T172" s="2"/>
    </row>
    <row r="173" spans="16:20" ht="15.75" customHeight="1" x14ac:dyDescent="0.25">
      <c r="P173" s="2"/>
      <c r="Q173" s="2"/>
      <c r="R173" s="2"/>
      <c r="S173" s="2"/>
      <c r="T173" s="2"/>
    </row>
    <row r="174" spans="16:20" ht="15.75" customHeight="1" x14ac:dyDescent="0.25">
      <c r="P174" s="2"/>
      <c r="Q174" s="2"/>
      <c r="R174" s="2"/>
      <c r="S174" s="2"/>
      <c r="T174" s="2"/>
    </row>
    <row r="175" spans="16:20" ht="15.75" customHeight="1" x14ac:dyDescent="0.25">
      <c r="P175" s="2"/>
      <c r="Q175" s="2"/>
      <c r="R175" s="2"/>
      <c r="S175" s="2"/>
      <c r="T175" s="2"/>
    </row>
    <row r="176" spans="16:20" ht="15.75" customHeight="1" x14ac:dyDescent="0.25">
      <c r="P176" s="2"/>
      <c r="Q176" s="2"/>
      <c r="R176" s="2"/>
      <c r="S176" s="2"/>
      <c r="T176" s="2"/>
    </row>
    <row r="177" spans="16:20" ht="15.75" customHeight="1" x14ac:dyDescent="0.25">
      <c r="P177" s="2"/>
      <c r="Q177" s="2"/>
      <c r="R177" s="2"/>
      <c r="S177" s="2"/>
      <c r="T177" s="2"/>
    </row>
    <row r="178" spans="16:20" ht="15.75" customHeight="1" x14ac:dyDescent="0.25">
      <c r="P178" s="2"/>
      <c r="Q178" s="2"/>
      <c r="R178" s="2"/>
      <c r="S178" s="2"/>
      <c r="T178" s="2"/>
    </row>
    <row r="179" spans="16:20" ht="15.75" customHeight="1" x14ac:dyDescent="0.25">
      <c r="P179" s="2"/>
      <c r="Q179" s="2"/>
      <c r="R179" s="2"/>
      <c r="S179" s="2"/>
      <c r="T179" s="2"/>
    </row>
    <row r="180" spans="16:20" ht="15.75" customHeight="1" x14ac:dyDescent="0.25">
      <c r="P180" s="2"/>
      <c r="Q180" s="2"/>
      <c r="R180" s="2"/>
      <c r="S180" s="2"/>
      <c r="T180" s="2"/>
    </row>
    <row r="181" spans="16:20" ht="15.75" customHeight="1" x14ac:dyDescent="0.25">
      <c r="P181" s="2"/>
      <c r="Q181" s="2"/>
      <c r="R181" s="2"/>
      <c r="S181" s="2"/>
      <c r="T181" s="2"/>
    </row>
    <row r="182" spans="16:20" ht="15.75" customHeight="1" x14ac:dyDescent="0.25">
      <c r="P182" s="2"/>
      <c r="Q182" s="2"/>
      <c r="R182" s="2"/>
      <c r="S182" s="2"/>
      <c r="T182" s="2"/>
    </row>
    <row r="183" spans="16:20" ht="15.75" customHeight="1" x14ac:dyDescent="0.25">
      <c r="P183" s="2"/>
      <c r="Q183" s="2"/>
      <c r="R183" s="2"/>
      <c r="S183" s="2"/>
      <c r="T183" s="2"/>
    </row>
    <row r="184" spans="16:20" ht="15.75" customHeight="1" x14ac:dyDescent="0.25">
      <c r="P184" s="2"/>
      <c r="Q184" s="2"/>
      <c r="R184" s="2"/>
      <c r="S184" s="2"/>
      <c r="T184" s="2"/>
    </row>
    <row r="185" spans="16:20" ht="15.75" customHeight="1" x14ac:dyDescent="0.25">
      <c r="P185" s="2"/>
      <c r="Q185" s="2"/>
      <c r="R185" s="2"/>
      <c r="S185" s="2"/>
      <c r="T185" s="2"/>
    </row>
    <row r="186" spans="16:20" ht="15.75" customHeight="1" x14ac:dyDescent="0.25">
      <c r="P186" s="2"/>
      <c r="Q186" s="2"/>
      <c r="R186" s="2"/>
      <c r="S186" s="2"/>
      <c r="T186" s="2"/>
    </row>
    <row r="187" spans="16:20" ht="15.75" customHeight="1" x14ac:dyDescent="0.25">
      <c r="P187" s="2"/>
      <c r="Q187" s="2"/>
      <c r="R187" s="2"/>
      <c r="S187" s="2"/>
      <c r="T187" s="2"/>
    </row>
    <row r="188" spans="16:20" ht="15.75" customHeight="1" x14ac:dyDescent="0.25">
      <c r="P188" s="2"/>
      <c r="Q188" s="2"/>
      <c r="R188" s="2"/>
      <c r="S188" s="2"/>
      <c r="T188" s="2"/>
    </row>
    <row r="189" spans="16:20" ht="15.75" customHeight="1" x14ac:dyDescent="0.25">
      <c r="P189" s="2"/>
      <c r="Q189" s="2"/>
      <c r="R189" s="2"/>
      <c r="S189" s="2"/>
      <c r="T189" s="2"/>
    </row>
    <row r="190" spans="16:20" ht="15.75" customHeight="1" x14ac:dyDescent="0.25">
      <c r="P190" s="2"/>
      <c r="Q190" s="2"/>
      <c r="R190" s="2"/>
      <c r="S190" s="2"/>
      <c r="T190" s="2"/>
    </row>
    <row r="191" spans="16:20" ht="15.75" customHeight="1" x14ac:dyDescent="0.25">
      <c r="P191" s="2"/>
      <c r="Q191" s="2"/>
      <c r="R191" s="2"/>
      <c r="S191" s="2"/>
      <c r="T191" s="2"/>
    </row>
    <row r="192" spans="16:20" ht="15.75" customHeight="1" x14ac:dyDescent="0.25">
      <c r="P192" s="2"/>
      <c r="Q192" s="2"/>
      <c r="R192" s="2"/>
      <c r="S192" s="2"/>
      <c r="T192" s="2"/>
    </row>
    <row r="193" spans="16:20" ht="15.75" customHeight="1" x14ac:dyDescent="0.25">
      <c r="P193" s="2"/>
      <c r="Q193" s="2"/>
      <c r="R193" s="2"/>
      <c r="S193" s="2"/>
      <c r="T193" s="2"/>
    </row>
    <row r="194" spans="16:20" ht="15.75" customHeight="1" x14ac:dyDescent="0.25">
      <c r="P194" s="2"/>
      <c r="Q194" s="2"/>
      <c r="R194" s="2"/>
      <c r="S194" s="2"/>
      <c r="T194" s="2"/>
    </row>
    <row r="195" spans="16:20" ht="15.75" customHeight="1" x14ac:dyDescent="0.25">
      <c r="P195" s="2"/>
      <c r="Q195" s="2"/>
      <c r="R195" s="2"/>
      <c r="S195" s="2"/>
      <c r="T195" s="2"/>
    </row>
    <row r="196" spans="16:20" ht="15.75" customHeight="1" x14ac:dyDescent="0.25">
      <c r="P196" s="2"/>
      <c r="Q196" s="2"/>
      <c r="R196" s="2"/>
      <c r="S196" s="2"/>
      <c r="T196" s="2"/>
    </row>
    <row r="197" spans="16:20" ht="15.75" customHeight="1" x14ac:dyDescent="0.25">
      <c r="P197" s="2"/>
      <c r="Q197" s="2"/>
      <c r="R197" s="2"/>
      <c r="S197" s="2"/>
      <c r="T197" s="2"/>
    </row>
    <row r="198" spans="16:20" ht="15.75" customHeight="1" x14ac:dyDescent="0.25">
      <c r="P198" s="2"/>
      <c r="Q198" s="2"/>
      <c r="R198" s="2"/>
      <c r="S198" s="2"/>
      <c r="T198" s="2"/>
    </row>
    <row r="199" spans="16:20" ht="15.75" customHeight="1" x14ac:dyDescent="0.25">
      <c r="P199" s="2"/>
      <c r="Q199" s="2"/>
      <c r="R199" s="2"/>
      <c r="S199" s="2"/>
      <c r="T199" s="2"/>
    </row>
    <row r="200" spans="16:20" ht="15.75" customHeight="1" x14ac:dyDescent="0.25">
      <c r="P200" s="2"/>
      <c r="Q200" s="2"/>
      <c r="R200" s="2"/>
      <c r="S200" s="2"/>
      <c r="T200" s="2"/>
    </row>
    <row r="201" spans="16:20" ht="15.75" customHeight="1" x14ac:dyDescent="0.25">
      <c r="P201" s="2"/>
      <c r="Q201" s="2"/>
      <c r="R201" s="2"/>
      <c r="S201" s="2"/>
      <c r="T201" s="2"/>
    </row>
    <row r="202" spans="16:20" ht="15.75" customHeight="1" x14ac:dyDescent="0.25">
      <c r="P202" s="2"/>
      <c r="Q202" s="2"/>
      <c r="R202" s="2"/>
      <c r="S202" s="2"/>
      <c r="T202" s="2"/>
    </row>
    <row r="203" spans="16:20" ht="15.75" customHeight="1" x14ac:dyDescent="0.25">
      <c r="P203" s="2"/>
      <c r="Q203" s="2"/>
      <c r="R203" s="2"/>
      <c r="S203" s="2"/>
      <c r="T203" s="2"/>
    </row>
    <row r="204" spans="16:20" ht="15.75" customHeight="1" x14ac:dyDescent="0.25">
      <c r="P204" s="2"/>
      <c r="Q204" s="2"/>
      <c r="R204" s="2"/>
      <c r="S204" s="2"/>
      <c r="T204" s="2"/>
    </row>
    <row r="205" spans="16:20" ht="15.75" customHeight="1" x14ac:dyDescent="0.25">
      <c r="P205" s="2"/>
      <c r="Q205" s="2"/>
      <c r="R205" s="2"/>
      <c r="S205" s="2"/>
      <c r="T205" s="2"/>
    </row>
    <row r="206" spans="16:20" ht="15.75" customHeight="1" x14ac:dyDescent="0.25">
      <c r="P206" s="2"/>
      <c r="Q206" s="2"/>
      <c r="R206" s="2"/>
      <c r="S206" s="2"/>
      <c r="T206" s="2"/>
    </row>
    <row r="207" spans="16:20" ht="15.75" customHeight="1" x14ac:dyDescent="0.25">
      <c r="P207" s="2"/>
      <c r="Q207" s="2"/>
      <c r="R207" s="2"/>
      <c r="S207" s="2"/>
      <c r="T207" s="2"/>
    </row>
    <row r="208" spans="16:20" ht="15.75" customHeight="1" x14ac:dyDescent="0.25">
      <c r="P208" s="2"/>
      <c r="Q208" s="2"/>
      <c r="R208" s="2"/>
      <c r="S208" s="2"/>
      <c r="T208" s="2"/>
    </row>
    <row r="209" spans="16:20" ht="15.75" customHeight="1" x14ac:dyDescent="0.25">
      <c r="P209" s="2"/>
      <c r="Q209" s="2"/>
      <c r="R209" s="2"/>
      <c r="S209" s="2"/>
      <c r="T209" s="2"/>
    </row>
    <row r="210" spans="16:20" ht="15.75" customHeight="1" x14ac:dyDescent="0.25">
      <c r="P210" s="2"/>
      <c r="Q210" s="2"/>
      <c r="R210" s="2"/>
      <c r="S210" s="2"/>
      <c r="T210" s="2"/>
    </row>
    <row r="211" spans="16:20" ht="15.75" customHeight="1" x14ac:dyDescent="0.25">
      <c r="P211" s="2"/>
      <c r="Q211" s="2"/>
      <c r="R211" s="2"/>
      <c r="S211" s="2"/>
      <c r="T211" s="2"/>
    </row>
    <row r="212" spans="16:20" ht="15.75" customHeight="1" x14ac:dyDescent="0.25">
      <c r="P212" s="2"/>
      <c r="Q212" s="2"/>
      <c r="R212" s="2"/>
      <c r="S212" s="2"/>
      <c r="T212" s="2"/>
    </row>
    <row r="213" spans="16:20" ht="15.75" customHeight="1" x14ac:dyDescent="0.25">
      <c r="P213" s="2"/>
      <c r="Q213" s="2"/>
      <c r="R213" s="2"/>
      <c r="S213" s="2"/>
      <c r="T213" s="2"/>
    </row>
    <row r="214" spans="16:20" ht="15.75" customHeight="1" x14ac:dyDescent="0.25">
      <c r="P214" s="2"/>
      <c r="Q214" s="2"/>
      <c r="R214" s="2"/>
      <c r="S214" s="2"/>
      <c r="T214" s="2"/>
    </row>
    <row r="215" spans="16:20" ht="15.75" customHeight="1" x14ac:dyDescent="0.25">
      <c r="P215" s="2"/>
      <c r="Q215" s="2"/>
      <c r="R215" s="2"/>
      <c r="S215" s="2"/>
      <c r="T215" s="2"/>
    </row>
    <row r="216" spans="16:20" ht="15.75" customHeight="1" x14ac:dyDescent="0.25">
      <c r="P216" s="2"/>
      <c r="Q216" s="2"/>
      <c r="R216" s="2"/>
      <c r="S216" s="2"/>
      <c r="T216" s="2"/>
    </row>
    <row r="217" spans="16:20" ht="15.75" customHeight="1" x14ac:dyDescent="0.25">
      <c r="P217" s="2"/>
      <c r="Q217" s="2"/>
      <c r="R217" s="2"/>
      <c r="S217" s="2"/>
      <c r="T217" s="2"/>
    </row>
    <row r="218" spans="16:20" ht="15.75" customHeight="1" x14ac:dyDescent="0.25">
      <c r="P218" s="2"/>
      <c r="Q218" s="2"/>
      <c r="R218" s="2"/>
      <c r="S218" s="2"/>
      <c r="T218" s="2"/>
    </row>
    <row r="219" spans="16:20" ht="15.75" customHeight="1" x14ac:dyDescent="0.25">
      <c r="P219" s="2"/>
      <c r="Q219" s="2"/>
      <c r="R219" s="2"/>
      <c r="S219" s="2"/>
      <c r="T219" s="2"/>
    </row>
    <row r="220" spans="16:20" ht="15.75" customHeight="1" x14ac:dyDescent="0.25">
      <c r="P220" s="2"/>
      <c r="Q220" s="2"/>
      <c r="R220" s="2"/>
      <c r="S220" s="2"/>
      <c r="T220" s="2"/>
    </row>
    <row r="221" spans="16:20" ht="15.75" customHeight="1" x14ac:dyDescent="0.25">
      <c r="P221" s="2"/>
      <c r="Q221" s="2"/>
      <c r="R221" s="2"/>
      <c r="S221" s="2"/>
      <c r="T221" s="2"/>
    </row>
    <row r="222" spans="16:20" ht="15.75" customHeight="1" x14ac:dyDescent="0.25">
      <c r="P222" s="2"/>
      <c r="Q222" s="2"/>
      <c r="R222" s="2"/>
      <c r="S222" s="2"/>
      <c r="T222" s="2"/>
    </row>
    <row r="223" spans="16:20" ht="15.75" customHeight="1" x14ac:dyDescent="0.25">
      <c r="P223" s="2"/>
      <c r="Q223" s="2"/>
      <c r="R223" s="2"/>
      <c r="S223" s="2"/>
      <c r="T223" s="2"/>
    </row>
    <row r="224" spans="16:20" ht="15.75" customHeight="1" x14ac:dyDescent="0.25">
      <c r="P224" s="2"/>
      <c r="Q224" s="2"/>
      <c r="R224" s="2"/>
      <c r="S224" s="2"/>
      <c r="T224" s="2"/>
    </row>
    <row r="225" spans="16:20" ht="15.75" customHeight="1" x14ac:dyDescent="0.25">
      <c r="P225" s="2"/>
      <c r="Q225" s="2"/>
      <c r="R225" s="2"/>
      <c r="S225" s="2"/>
      <c r="T225" s="2"/>
    </row>
    <row r="226" spans="16:20" ht="15.75" customHeight="1" x14ac:dyDescent="0.25">
      <c r="P226" s="2"/>
      <c r="Q226" s="2"/>
      <c r="R226" s="2"/>
      <c r="S226" s="2"/>
      <c r="T226" s="2"/>
    </row>
    <row r="227" spans="16:20" ht="15.75" customHeight="1" x14ac:dyDescent="0.25">
      <c r="P227" s="2"/>
      <c r="Q227" s="2"/>
      <c r="R227" s="2"/>
      <c r="S227" s="2"/>
      <c r="T227" s="2"/>
    </row>
    <row r="228" spans="16:20" ht="15.75" customHeight="1" x14ac:dyDescent="0.25">
      <c r="P228" s="2"/>
      <c r="Q228" s="2"/>
      <c r="R228" s="2"/>
      <c r="S228" s="2"/>
      <c r="T228" s="2"/>
    </row>
    <row r="229" spans="16:20" ht="15.75" customHeight="1" x14ac:dyDescent="0.25">
      <c r="P229" s="2"/>
      <c r="Q229" s="2"/>
      <c r="R229" s="2"/>
      <c r="S229" s="2"/>
      <c r="T229" s="2"/>
    </row>
    <row r="230" spans="16:20" ht="15.75" customHeight="1" x14ac:dyDescent="0.25">
      <c r="P230" s="2"/>
      <c r="Q230" s="2"/>
      <c r="R230" s="2"/>
      <c r="S230" s="2"/>
      <c r="T230" s="2"/>
    </row>
    <row r="231" spans="16:20" ht="15.75" customHeight="1" x14ac:dyDescent="0.25">
      <c r="P231" s="2"/>
      <c r="Q231" s="2"/>
      <c r="R231" s="2"/>
      <c r="S231" s="2"/>
      <c r="T231" s="2"/>
    </row>
    <row r="232" spans="16:20" ht="15.75" customHeight="1" x14ac:dyDescent="0.25">
      <c r="P232" s="2"/>
      <c r="Q232" s="2"/>
      <c r="R232" s="2"/>
      <c r="S232" s="2"/>
      <c r="T232" s="2"/>
    </row>
    <row r="233" spans="16:20" ht="15.75" customHeight="1" x14ac:dyDescent="0.25">
      <c r="P233" s="2"/>
      <c r="Q233" s="2"/>
      <c r="R233" s="2"/>
      <c r="S233" s="2"/>
      <c r="T233" s="2"/>
    </row>
    <row r="234" spans="16:20" ht="15.75" customHeight="1" x14ac:dyDescent="0.25">
      <c r="P234" s="2"/>
      <c r="Q234" s="2"/>
      <c r="R234" s="2"/>
      <c r="S234" s="2"/>
      <c r="T234" s="2"/>
    </row>
    <row r="235" spans="16:20" ht="15.75" customHeight="1" x14ac:dyDescent="0.25">
      <c r="P235" s="2"/>
      <c r="Q235" s="2"/>
      <c r="R235" s="2"/>
      <c r="S235" s="2"/>
      <c r="T235" s="2"/>
    </row>
    <row r="236" spans="16:20" ht="15.75" customHeight="1" x14ac:dyDescent="0.25">
      <c r="P236" s="2"/>
      <c r="Q236" s="2"/>
      <c r="R236" s="2"/>
      <c r="S236" s="2"/>
      <c r="T236" s="2"/>
    </row>
    <row r="237" spans="16:20" ht="15.75" customHeight="1" x14ac:dyDescent="0.25">
      <c r="P237" s="2"/>
      <c r="Q237" s="2"/>
      <c r="R237" s="2"/>
      <c r="S237" s="2"/>
      <c r="T237" s="2"/>
    </row>
    <row r="238" spans="16:20" ht="15.75" customHeight="1" x14ac:dyDescent="0.25">
      <c r="P238" s="2"/>
      <c r="Q238" s="2"/>
      <c r="R238" s="2"/>
      <c r="S238" s="2"/>
      <c r="T238" s="2"/>
    </row>
    <row r="239" spans="16:20" ht="15.75" customHeight="1" x14ac:dyDescent="0.25">
      <c r="P239" s="2"/>
      <c r="Q239" s="2"/>
      <c r="R239" s="2"/>
      <c r="S239" s="2"/>
      <c r="T239" s="2"/>
    </row>
    <row r="240" spans="16:20" ht="15.75" customHeight="1" x14ac:dyDescent="0.25">
      <c r="P240" s="2"/>
      <c r="Q240" s="2"/>
      <c r="R240" s="2"/>
      <c r="S240" s="2"/>
      <c r="T240" s="2"/>
    </row>
    <row r="241" spans="16:20" ht="15.75" customHeight="1" x14ac:dyDescent="0.25">
      <c r="P241" s="2"/>
      <c r="Q241" s="2"/>
      <c r="R241" s="2"/>
      <c r="S241" s="2"/>
      <c r="T241" s="2"/>
    </row>
    <row r="242" spans="16:20" ht="15.75" customHeight="1" x14ac:dyDescent="0.25">
      <c r="P242" s="2"/>
      <c r="Q242" s="2"/>
      <c r="R242" s="2"/>
      <c r="S242" s="2"/>
      <c r="T242" s="2"/>
    </row>
    <row r="243" spans="16:20" ht="15.75" customHeight="1" x14ac:dyDescent="0.25">
      <c r="P243" s="2"/>
      <c r="Q243" s="2"/>
      <c r="R243" s="2"/>
      <c r="S243" s="2"/>
      <c r="T243" s="2"/>
    </row>
    <row r="244" spans="16:20" ht="15.75" customHeight="1" x14ac:dyDescent="0.25">
      <c r="P244" s="2"/>
      <c r="Q244" s="2"/>
      <c r="R244" s="2"/>
      <c r="S244" s="2"/>
      <c r="T244" s="2"/>
    </row>
    <row r="245" spans="16:20" ht="15.75" customHeight="1" x14ac:dyDescent="0.25">
      <c r="P245" s="2"/>
      <c r="Q245" s="2"/>
      <c r="R245" s="2"/>
      <c r="S245" s="2"/>
      <c r="T245" s="2"/>
    </row>
    <row r="246" spans="16:20" ht="15.75" customHeight="1" x14ac:dyDescent="0.25">
      <c r="P246" s="2"/>
      <c r="Q246" s="2"/>
      <c r="R246" s="2"/>
      <c r="S246" s="2"/>
      <c r="T246" s="2"/>
    </row>
    <row r="247" spans="16:20" ht="15.75" customHeight="1" x14ac:dyDescent="0.25">
      <c r="P247" s="2"/>
      <c r="Q247" s="2"/>
      <c r="R247" s="2"/>
      <c r="S247" s="2"/>
      <c r="T247" s="2"/>
    </row>
    <row r="248" spans="16:20" ht="15.75" customHeight="1" x14ac:dyDescent="0.25">
      <c r="P248" s="2"/>
      <c r="Q248" s="2"/>
      <c r="R248" s="2"/>
      <c r="S248" s="2"/>
      <c r="T248" s="2"/>
    </row>
    <row r="249" spans="16:20" ht="15.75" customHeight="1" x14ac:dyDescent="0.25">
      <c r="P249" s="2"/>
      <c r="Q249" s="2"/>
      <c r="R249" s="2"/>
      <c r="S249" s="2"/>
      <c r="T249" s="2"/>
    </row>
    <row r="250" spans="16:20" ht="15.75" customHeight="1" x14ac:dyDescent="0.25">
      <c r="P250" s="2"/>
      <c r="Q250" s="2"/>
      <c r="R250" s="2"/>
      <c r="S250" s="2"/>
      <c r="T250" s="2"/>
    </row>
    <row r="251" spans="16:20" ht="15.75" customHeight="1" x14ac:dyDescent="0.25">
      <c r="P251" s="2"/>
      <c r="Q251" s="2"/>
      <c r="R251" s="2"/>
      <c r="S251" s="2"/>
      <c r="T251" s="2"/>
    </row>
    <row r="252" spans="16:20" ht="15.75" customHeight="1" x14ac:dyDescent="0.25">
      <c r="P252" s="2"/>
      <c r="Q252" s="2"/>
      <c r="R252" s="2"/>
      <c r="S252" s="2"/>
      <c r="T252" s="2"/>
    </row>
    <row r="253" spans="16:20" ht="15.75" customHeight="1" x14ac:dyDescent="0.25">
      <c r="P253" s="2"/>
      <c r="Q253" s="2"/>
      <c r="R253" s="2"/>
      <c r="S253" s="2"/>
      <c r="T253" s="2"/>
    </row>
    <row r="254" spans="16:20" ht="15.75" customHeight="1" x14ac:dyDescent="0.25">
      <c r="P254" s="2"/>
      <c r="Q254" s="2"/>
      <c r="R254" s="2"/>
      <c r="S254" s="2"/>
      <c r="T254" s="2"/>
    </row>
    <row r="255" spans="16:20" ht="15.75" customHeight="1" x14ac:dyDescent="0.25">
      <c r="P255" s="2"/>
      <c r="Q255" s="2"/>
      <c r="R255" s="2"/>
      <c r="S255" s="2"/>
      <c r="T255" s="2"/>
    </row>
    <row r="256" spans="16:20" ht="15.75" customHeight="1" x14ac:dyDescent="0.25">
      <c r="P256" s="2"/>
      <c r="Q256" s="2"/>
      <c r="R256" s="2"/>
      <c r="S256" s="2"/>
      <c r="T256" s="2"/>
    </row>
    <row r="257" spans="16:20" ht="15.75" customHeight="1" x14ac:dyDescent="0.25">
      <c r="P257" s="2"/>
      <c r="Q257" s="2"/>
      <c r="R257" s="2"/>
      <c r="S257" s="2"/>
      <c r="T257" s="2"/>
    </row>
    <row r="258" spans="16:20" ht="15.75" customHeight="1" x14ac:dyDescent="0.25">
      <c r="P258" s="2"/>
      <c r="Q258" s="2"/>
      <c r="R258" s="2"/>
      <c r="S258" s="2"/>
      <c r="T258" s="2"/>
    </row>
    <row r="259" spans="16:20" ht="15.75" customHeight="1" x14ac:dyDescent="0.25">
      <c r="P259" s="2"/>
      <c r="Q259" s="2"/>
      <c r="R259" s="2"/>
      <c r="S259" s="2"/>
      <c r="T259" s="2"/>
    </row>
    <row r="260" spans="16:20" ht="15.75" customHeight="1" x14ac:dyDescent="0.25">
      <c r="P260" s="2"/>
      <c r="Q260" s="2"/>
      <c r="R260" s="2"/>
      <c r="S260" s="2"/>
      <c r="T260" s="2"/>
    </row>
    <row r="261" spans="16:20" ht="15.75" customHeight="1" x14ac:dyDescent="0.25">
      <c r="P261" s="2"/>
      <c r="Q261" s="2"/>
      <c r="R261" s="2"/>
      <c r="S261" s="2"/>
      <c r="T261" s="2"/>
    </row>
    <row r="262" spans="16:20" ht="15.75" customHeight="1" x14ac:dyDescent="0.25">
      <c r="P262" s="2"/>
      <c r="Q262" s="2"/>
      <c r="R262" s="2"/>
      <c r="S262" s="2"/>
      <c r="T262" s="2"/>
    </row>
    <row r="263" spans="16:20" ht="15.75" customHeight="1" x14ac:dyDescent="0.25">
      <c r="P263" s="2"/>
      <c r="Q263" s="2"/>
      <c r="R263" s="2"/>
      <c r="S263" s="2"/>
      <c r="T263" s="2"/>
    </row>
    <row r="264" spans="16:20" ht="15.75" customHeight="1" x14ac:dyDescent="0.25">
      <c r="P264" s="2"/>
      <c r="Q264" s="2"/>
      <c r="R264" s="2"/>
      <c r="S264" s="2"/>
      <c r="T264" s="2"/>
    </row>
    <row r="265" spans="16:20" ht="15.75" customHeight="1" x14ac:dyDescent="0.25">
      <c r="P265" s="2"/>
      <c r="Q265" s="2"/>
      <c r="R265" s="2"/>
      <c r="S265" s="2"/>
      <c r="T265" s="2"/>
    </row>
    <row r="266" spans="16:20" ht="15.75" customHeight="1" x14ac:dyDescent="0.25">
      <c r="P266" s="2"/>
      <c r="Q266" s="2"/>
      <c r="R266" s="2"/>
      <c r="S266" s="2"/>
      <c r="T266" s="2"/>
    </row>
    <row r="267" spans="16:20" ht="15.75" customHeight="1" x14ac:dyDescent="0.25">
      <c r="P267" s="2"/>
      <c r="Q267" s="2"/>
      <c r="R267" s="2"/>
      <c r="S267" s="2"/>
      <c r="T267" s="2"/>
    </row>
    <row r="268" spans="16:20" ht="15.75" customHeight="1" x14ac:dyDescent="0.25">
      <c r="P268" s="2"/>
      <c r="Q268" s="2"/>
      <c r="R268" s="2"/>
      <c r="S268" s="2"/>
      <c r="T268" s="2"/>
    </row>
    <row r="269" spans="16:20" ht="15.75" customHeight="1" x14ac:dyDescent="0.25">
      <c r="P269" s="2"/>
      <c r="Q269" s="2"/>
      <c r="R269" s="2"/>
      <c r="S269" s="2"/>
      <c r="T269" s="2"/>
    </row>
    <row r="270" spans="16:20" ht="15.75" customHeight="1" x14ac:dyDescent="0.25">
      <c r="P270" s="2"/>
      <c r="Q270" s="2"/>
      <c r="R270" s="2"/>
      <c r="S270" s="2"/>
      <c r="T270" s="2"/>
    </row>
    <row r="271" spans="16:20" ht="15.75" customHeight="1" x14ac:dyDescent="0.25">
      <c r="P271" s="2"/>
      <c r="Q271" s="2"/>
      <c r="R271" s="2"/>
      <c r="S271" s="2"/>
      <c r="T271" s="2"/>
    </row>
    <row r="272" spans="16:20" ht="15.75" customHeight="1" x14ac:dyDescent="0.25">
      <c r="P272" s="2"/>
      <c r="Q272" s="2"/>
      <c r="R272" s="2"/>
      <c r="S272" s="2"/>
      <c r="T272" s="2"/>
    </row>
    <row r="273" spans="16:20" ht="15.75" customHeight="1" x14ac:dyDescent="0.25">
      <c r="P273" s="2"/>
      <c r="Q273" s="2"/>
      <c r="R273" s="2"/>
      <c r="S273" s="2"/>
      <c r="T273" s="2"/>
    </row>
    <row r="274" spans="16:20" ht="15.75" customHeight="1" x14ac:dyDescent="0.25">
      <c r="P274" s="2"/>
      <c r="Q274" s="2"/>
      <c r="R274" s="2"/>
      <c r="S274" s="2"/>
      <c r="T274" s="2"/>
    </row>
    <row r="275" spans="16:20" ht="15.75" customHeight="1" x14ac:dyDescent="0.25">
      <c r="P275" s="2"/>
      <c r="Q275" s="2"/>
      <c r="R275" s="2"/>
      <c r="S275" s="2"/>
      <c r="T275" s="2"/>
    </row>
    <row r="276" spans="16:20" ht="15.75" customHeight="1" x14ac:dyDescent="0.25">
      <c r="P276" s="2"/>
      <c r="Q276" s="2"/>
      <c r="R276" s="2"/>
      <c r="S276" s="2"/>
      <c r="T276" s="2"/>
    </row>
    <row r="277" spans="16:20" ht="15.75" customHeight="1" x14ac:dyDescent="0.25">
      <c r="P277" s="2"/>
      <c r="Q277" s="2"/>
      <c r="R277" s="2"/>
      <c r="S277" s="2"/>
      <c r="T277" s="2"/>
    </row>
    <row r="278" spans="16:20" ht="15.75" customHeight="1" x14ac:dyDescent="0.25">
      <c r="P278" s="2"/>
      <c r="Q278" s="2"/>
      <c r="R278" s="2"/>
      <c r="S278" s="2"/>
      <c r="T278" s="2"/>
    </row>
    <row r="279" spans="16:20" ht="15.75" customHeight="1" x14ac:dyDescent="0.25">
      <c r="P279" s="2"/>
      <c r="Q279" s="2"/>
      <c r="R279" s="2"/>
      <c r="S279" s="2"/>
      <c r="T279" s="2"/>
    </row>
    <row r="280" spans="16:20" ht="15.75" customHeight="1" x14ac:dyDescent="0.25">
      <c r="P280" s="2"/>
      <c r="Q280" s="2"/>
      <c r="R280" s="2"/>
      <c r="S280" s="2"/>
      <c r="T280" s="2"/>
    </row>
    <row r="281" spans="16:20" ht="15.75" customHeight="1" x14ac:dyDescent="0.25">
      <c r="P281" s="2"/>
      <c r="Q281" s="2"/>
      <c r="R281" s="2"/>
      <c r="S281" s="2"/>
      <c r="T281" s="2"/>
    </row>
    <row r="282" spans="16:20" ht="15.75" customHeight="1" x14ac:dyDescent="0.25">
      <c r="P282" s="2"/>
      <c r="Q282" s="2"/>
      <c r="R282" s="2"/>
      <c r="S282" s="2"/>
      <c r="T282" s="2"/>
    </row>
    <row r="283" spans="16:20" ht="15.75" customHeight="1" x14ac:dyDescent="0.25">
      <c r="P283" s="2"/>
      <c r="Q283" s="2"/>
      <c r="R283" s="2"/>
      <c r="S283" s="2"/>
      <c r="T283" s="2"/>
    </row>
    <row r="284" spans="16:20" ht="15.75" customHeight="1" x14ac:dyDescent="0.25">
      <c r="P284" s="2"/>
      <c r="Q284" s="2"/>
      <c r="R284" s="2"/>
      <c r="S284" s="2"/>
      <c r="T284" s="2"/>
    </row>
    <row r="285" spans="16:20" ht="15.75" customHeight="1" x14ac:dyDescent="0.25">
      <c r="P285" s="2"/>
      <c r="Q285" s="2"/>
      <c r="R285" s="2"/>
      <c r="S285" s="2"/>
      <c r="T285" s="2"/>
    </row>
    <row r="286" spans="16:20" ht="15.75" customHeight="1" x14ac:dyDescent="0.25">
      <c r="P286" s="2"/>
      <c r="Q286" s="2"/>
      <c r="R286" s="2"/>
      <c r="S286" s="2"/>
      <c r="T286" s="2"/>
    </row>
    <row r="287" spans="16:20" ht="15.75" customHeight="1" x14ac:dyDescent="0.25">
      <c r="P287" s="2"/>
      <c r="Q287" s="2"/>
      <c r="R287" s="2"/>
      <c r="S287" s="2"/>
      <c r="T287" s="2"/>
    </row>
    <row r="288" spans="16:20" ht="15.75" customHeight="1" x14ac:dyDescent="0.25">
      <c r="P288" s="2"/>
      <c r="Q288" s="2"/>
      <c r="R288" s="2"/>
      <c r="S288" s="2"/>
      <c r="T288" s="2"/>
    </row>
    <row r="289" spans="16:20" ht="15.75" customHeight="1" x14ac:dyDescent="0.25">
      <c r="P289" s="2"/>
      <c r="Q289" s="2"/>
      <c r="R289" s="2"/>
      <c r="S289" s="2"/>
      <c r="T289" s="2"/>
    </row>
    <row r="290" spans="16:20" ht="15.75" customHeight="1" x14ac:dyDescent="0.25">
      <c r="P290" s="2"/>
      <c r="Q290" s="2"/>
      <c r="R290" s="2"/>
      <c r="S290" s="2"/>
      <c r="T290" s="2"/>
    </row>
    <row r="291" spans="16:20" ht="15.75" customHeight="1" x14ac:dyDescent="0.25">
      <c r="P291" s="2"/>
      <c r="Q291" s="2"/>
      <c r="R291" s="2"/>
      <c r="S291" s="2"/>
      <c r="T291" s="2"/>
    </row>
    <row r="292" spans="16:20" ht="15.75" customHeight="1" x14ac:dyDescent="0.25">
      <c r="P292" s="2"/>
      <c r="Q292" s="2"/>
      <c r="R292" s="2"/>
      <c r="S292" s="2"/>
      <c r="T292" s="2"/>
    </row>
    <row r="293" spans="16:20" ht="15.75" customHeight="1" x14ac:dyDescent="0.25">
      <c r="P293" s="2"/>
      <c r="Q293" s="2"/>
      <c r="R293" s="2"/>
      <c r="S293" s="2"/>
      <c r="T293" s="2"/>
    </row>
    <row r="294" spans="16:20" ht="15.75" customHeight="1" x14ac:dyDescent="0.25">
      <c r="P294" s="2"/>
      <c r="Q294" s="2"/>
      <c r="R294" s="2"/>
      <c r="S294" s="2"/>
      <c r="T294" s="2"/>
    </row>
    <row r="295" spans="16:20" ht="15.75" customHeight="1" x14ac:dyDescent="0.25">
      <c r="P295" s="2"/>
      <c r="Q295" s="2"/>
      <c r="R295" s="2"/>
      <c r="S295" s="2"/>
      <c r="T295" s="2"/>
    </row>
    <row r="296" spans="16:20" ht="15.75" customHeight="1" x14ac:dyDescent="0.25">
      <c r="P296" s="2"/>
      <c r="Q296" s="2"/>
      <c r="R296" s="2"/>
      <c r="S296" s="2"/>
      <c r="T296" s="2"/>
    </row>
    <row r="297" spans="16:20" ht="15.75" customHeight="1" x14ac:dyDescent="0.25">
      <c r="P297" s="2"/>
      <c r="Q297" s="2"/>
      <c r="R297" s="2"/>
      <c r="S297" s="2"/>
      <c r="T297" s="2"/>
    </row>
    <row r="298" spans="16:20" ht="15.75" customHeight="1" x14ac:dyDescent="0.25">
      <c r="P298" s="2"/>
      <c r="Q298" s="2"/>
      <c r="R298" s="2"/>
      <c r="S298" s="2"/>
      <c r="T298" s="2"/>
    </row>
    <row r="299" spans="16:20" ht="15.75" customHeight="1" x14ac:dyDescent="0.25">
      <c r="P299" s="2"/>
      <c r="Q299" s="2"/>
      <c r="R299" s="2"/>
      <c r="S299" s="2"/>
      <c r="T299" s="2"/>
    </row>
    <row r="300" spans="16:20" ht="15.75" customHeight="1" x14ac:dyDescent="0.25">
      <c r="P300" s="2"/>
      <c r="Q300" s="2"/>
      <c r="R300" s="2"/>
      <c r="S300" s="2"/>
      <c r="T300" s="2"/>
    </row>
    <row r="301" spans="16:20" ht="15.75" customHeight="1" x14ac:dyDescent="0.25">
      <c r="P301" s="2"/>
      <c r="Q301" s="2"/>
      <c r="R301" s="2"/>
      <c r="S301" s="2"/>
      <c r="T301" s="2"/>
    </row>
    <row r="302" spans="16:20" ht="15.75" customHeight="1" x14ac:dyDescent="0.25">
      <c r="P302" s="2"/>
      <c r="Q302" s="2"/>
      <c r="R302" s="2"/>
      <c r="S302" s="2"/>
      <c r="T302" s="2"/>
    </row>
    <row r="303" spans="16:20" ht="15.75" customHeight="1" x14ac:dyDescent="0.25">
      <c r="P303" s="2"/>
      <c r="Q303" s="2"/>
      <c r="R303" s="2"/>
      <c r="S303" s="2"/>
      <c r="T303" s="2"/>
    </row>
    <row r="304" spans="16:20" ht="15.75" customHeight="1" x14ac:dyDescent="0.25">
      <c r="P304" s="2"/>
      <c r="Q304" s="2"/>
      <c r="R304" s="2"/>
      <c r="S304" s="2"/>
      <c r="T304" s="2"/>
    </row>
    <row r="305" spans="16:20" ht="15.75" customHeight="1" x14ac:dyDescent="0.25">
      <c r="P305" s="2"/>
      <c r="Q305" s="2"/>
      <c r="R305" s="2"/>
      <c r="S305" s="2"/>
      <c r="T305" s="2"/>
    </row>
    <row r="306" spans="16:20" ht="15.75" customHeight="1" x14ac:dyDescent="0.25">
      <c r="P306" s="2"/>
      <c r="Q306" s="2"/>
      <c r="R306" s="2"/>
      <c r="S306" s="2"/>
      <c r="T306" s="2"/>
    </row>
    <row r="307" spans="16:20" ht="15.75" customHeight="1" x14ac:dyDescent="0.25">
      <c r="P307" s="2"/>
      <c r="Q307" s="2"/>
      <c r="R307" s="2"/>
      <c r="S307" s="2"/>
      <c r="T307" s="2"/>
    </row>
    <row r="308" spans="16:20" ht="15.75" customHeight="1" x14ac:dyDescent="0.25">
      <c r="P308" s="2"/>
      <c r="Q308" s="2"/>
      <c r="R308" s="2"/>
      <c r="S308" s="2"/>
      <c r="T308" s="2"/>
    </row>
    <row r="309" spans="16:20" ht="15.75" customHeight="1" x14ac:dyDescent="0.25">
      <c r="P309" s="2"/>
      <c r="Q309" s="2"/>
      <c r="R309" s="2"/>
      <c r="S309" s="2"/>
      <c r="T309" s="2"/>
    </row>
    <row r="310" spans="16:20" ht="15.75" customHeight="1" x14ac:dyDescent="0.25">
      <c r="P310" s="2"/>
      <c r="Q310" s="2"/>
      <c r="R310" s="2"/>
      <c r="S310" s="2"/>
      <c r="T310" s="2"/>
    </row>
    <row r="311" spans="16:20" ht="15.75" customHeight="1" x14ac:dyDescent="0.25">
      <c r="P311" s="2"/>
      <c r="Q311" s="2"/>
      <c r="R311" s="2"/>
      <c r="S311" s="2"/>
      <c r="T311" s="2"/>
    </row>
    <row r="312" spans="16:20" ht="15.75" customHeight="1" x14ac:dyDescent="0.25">
      <c r="P312" s="2"/>
      <c r="Q312" s="2"/>
      <c r="R312" s="2"/>
      <c r="S312" s="2"/>
      <c r="T312" s="2"/>
    </row>
    <row r="313" spans="16:20" ht="15.75" customHeight="1" x14ac:dyDescent="0.25">
      <c r="P313" s="2"/>
      <c r="Q313" s="2"/>
      <c r="R313" s="2"/>
      <c r="S313" s="2"/>
      <c r="T313" s="2"/>
    </row>
    <row r="314" spans="16:20" ht="15.75" customHeight="1" x14ac:dyDescent="0.25">
      <c r="P314" s="2"/>
      <c r="Q314" s="2"/>
      <c r="R314" s="2"/>
      <c r="S314" s="2"/>
      <c r="T314" s="2"/>
    </row>
    <row r="315" spans="16:20" ht="15.75" customHeight="1" x14ac:dyDescent="0.25">
      <c r="P315" s="2"/>
      <c r="Q315" s="2"/>
      <c r="R315" s="2"/>
      <c r="S315" s="2"/>
      <c r="T315" s="2"/>
    </row>
    <row r="316" spans="16:20" ht="15.75" customHeight="1" x14ac:dyDescent="0.25">
      <c r="P316" s="2"/>
      <c r="Q316" s="2"/>
      <c r="R316" s="2"/>
      <c r="S316" s="2"/>
      <c r="T316" s="2"/>
    </row>
    <row r="317" spans="16:20" ht="15.75" customHeight="1" x14ac:dyDescent="0.25">
      <c r="P317" s="2"/>
      <c r="Q317" s="2"/>
      <c r="R317" s="2"/>
      <c r="S317" s="2"/>
      <c r="T317" s="2"/>
    </row>
    <row r="318" spans="16:20" ht="15.75" customHeight="1" x14ac:dyDescent="0.25">
      <c r="P318" s="2"/>
      <c r="Q318" s="2"/>
      <c r="R318" s="2"/>
      <c r="S318" s="2"/>
      <c r="T318" s="2"/>
    </row>
    <row r="319" spans="16:20" ht="15.75" customHeight="1" x14ac:dyDescent="0.25">
      <c r="P319" s="2"/>
      <c r="Q319" s="2"/>
      <c r="R319" s="2"/>
      <c r="S319" s="2"/>
      <c r="T319" s="2"/>
    </row>
    <row r="320" spans="16:20" ht="15.75" customHeight="1" x14ac:dyDescent="0.25">
      <c r="P320" s="2"/>
      <c r="Q320" s="2"/>
      <c r="R320" s="2"/>
      <c r="S320" s="2"/>
      <c r="T320" s="2"/>
    </row>
    <row r="321" spans="16:20" ht="15.75" customHeight="1" x14ac:dyDescent="0.25">
      <c r="P321" s="2"/>
      <c r="Q321" s="2"/>
      <c r="R321" s="2"/>
      <c r="S321" s="2"/>
      <c r="T321" s="2"/>
    </row>
    <row r="322" spans="16:20" ht="15.75" customHeight="1" x14ac:dyDescent="0.25">
      <c r="P322" s="2"/>
      <c r="Q322" s="2"/>
      <c r="R322" s="2"/>
      <c r="S322" s="2"/>
      <c r="T322" s="2"/>
    </row>
    <row r="323" spans="16:20" ht="15.75" customHeight="1" x14ac:dyDescent="0.25">
      <c r="P323" s="2"/>
      <c r="Q323" s="2"/>
      <c r="R323" s="2"/>
      <c r="S323" s="2"/>
      <c r="T323" s="2"/>
    </row>
    <row r="324" spans="16:20" ht="15.75" customHeight="1" x14ac:dyDescent="0.25">
      <c r="P324" s="2"/>
      <c r="Q324" s="2"/>
      <c r="R324" s="2"/>
      <c r="S324" s="2"/>
      <c r="T324" s="2"/>
    </row>
    <row r="325" spans="16:20" ht="15.75" customHeight="1" x14ac:dyDescent="0.25">
      <c r="P325" s="2"/>
      <c r="Q325" s="2"/>
      <c r="R325" s="2"/>
      <c r="S325" s="2"/>
      <c r="T325" s="2"/>
    </row>
    <row r="326" spans="16:20" ht="15.75" customHeight="1" x14ac:dyDescent="0.25">
      <c r="P326" s="2"/>
      <c r="Q326" s="2"/>
      <c r="R326" s="2"/>
      <c r="S326" s="2"/>
      <c r="T326" s="2"/>
    </row>
    <row r="327" spans="16:20" ht="15.75" customHeight="1" x14ac:dyDescent="0.25">
      <c r="P327" s="2"/>
      <c r="Q327" s="2"/>
      <c r="R327" s="2"/>
      <c r="S327" s="2"/>
      <c r="T327" s="2"/>
    </row>
    <row r="328" spans="16:20" ht="15.75" customHeight="1" x14ac:dyDescent="0.25">
      <c r="P328" s="2"/>
      <c r="Q328" s="2"/>
      <c r="R328" s="2"/>
      <c r="S328" s="2"/>
      <c r="T328" s="2"/>
    </row>
    <row r="329" spans="16:20" ht="15.75" customHeight="1" x14ac:dyDescent="0.25">
      <c r="P329" s="2"/>
      <c r="Q329" s="2"/>
      <c r="R329" s="2"/>
      <c r="S329" s="2"/>
      <c r="T329" s="2"/>
    </row>
    <row r="330" spans="16:20" ht="15.75" customHeight="1" x14ac:dyDescent="0.25">
      <c r="P330" s="2"/>
      <c r="Q330" s="2"/>
      <c r="R330" s="2"/>
      <c r="S330" s="2"/>
      <c r="T330" s="2"/>
    </row>
    <row r="331" spans="16:20" ht="15.75" customHeight="1" x14ac:dyDescent="0.25">
      <c r="P331" s="2"/>
      <c r="Q331" s="2"/>
      <c r="R331" s="2"/>
      <c r="S331" s="2"/>
      <c r="T331" s="2"/>
    </row>
    <row r="332" spans="16:20" ht="15.75" customHeight="1" x14ac:dyDescent="0.25">
      <c r="P332" s="2"/>
      <c r="Q332" s="2"/>
      <c r="R332" s="2"/>
      <c r="S332" s="2"/>
      <c r="T332" s="2"/>
    </row>
    <row r="333" spans="16:20" ht="15.75" customHeight="1" x14ac:dyDescent="0.25">
      <c r="P333" s="2"/>
      <c r="Q333" s="2"/>
      <c r="R333" s="2"/>
      <c r="S333" s="2"/>
      <c r="T333" s="2"/>
    </row>
    <row r="334" spans="16:20" ht="15.75" customHeight="1" x14ac:dyDescent="0.25">
      <c r="P334" s="2"/>
      <c r="Q334" s="2"/>
      <c r="R334" s="2"/>
      <c r="S334" s="2"/>
      <c r="T334" s="2"/>
    </row>
    <row r="335" spans="16:20" ht="15.75" customHeight="1" x14ac:dyDescent="0.25">
      <c r="P335" s="2"/>
      <c r="Q335" s="2"/>
      <c r="R335" s="2"/>
      <c r="S335" s="2"/>
      <c r="T335" s="2"/>
    </row>
    <row r="336" spans="16:20" ht="15.75" customHeight="1" x14ac:dyDescent="0.25">
      <c r="P336" s="2"/>
      <c r="Q336" s="2"/>
      <c r="R336" s="2"/>
      <c r="S336" s="2"/>
      <c r="T336" s="2"/>
    </row>
    <row r="337" spans="16:20" ht="15.75" customHeight="1" x14ac:dyDescent="0.25">
      <c r="P337" s="2"/>
      <c r="Q337" s="2"/>
      <c r="R337" s="2"/>
      <c r="S337" s="2"/>
      <c r="T337" s="2"/>
    </row>
    <row r="338" spans="16:20" ht="15.75" customHeight="1" x14ac:dyDescent="0.25">
      <c r="P338" s="2"/>
      <c r="Q338" s="2"/>
      <c r="R338" s="2"/>
      <c r="S338" s="2"/>
      <c r="T338" s="2"/>
    </row>
    <row r="339" spans="16:20" ht="15.75" customHeight="1" x14ac:dyDescent="0.25">
      <c r="P339" s="2"/>
      <c r="Q339" s="2"/>
      <c r="R339" s="2"/>
      <c r="S339" s="2"/>
      <c r="T339" s="2"/>
    </row>
    <row r="340" spans="16:20" ht="15.75" customHeight="1" x14ac:dyDescent="0.25">
      <c r="P340" s="2"/>
      <c r="Q340" s="2"/>
      <c r="R340" s="2"/>
      <c r="S340" s="2"/>
      <c r="T340" s="2"/>
    </row>
    <row r="341" spans="16:20" ht="15.75" customHeight="1" x14ac:dyDescent="0.25">
      <c r="P341" s="2"/>
      <c r="Q341" s="2"/>
      <c r="R341" s="2"/>
      <c r="S341" s="2"/>
      <c r="T341" s="2"/>
    </row>
    <row r="342" spans="16:20" ht="15.75" customHeight="1" x14ac:dyDescent="0.25">
      <c r="P342" s="2"/>
      <c r="Q342" s="2"/>
      <c r="R342" s="2"/>
      <c r="S342" s="2"/>
      <c r="T342" s="2"/>
    </row>
    <row r="343" spans="16:20" ht="15.75" customHeight="1" x14ac:dyDescent="0.25">
      <c r="P343" s="2"/>
      <c r="Q343" s="2"/>
      <c r="R343" s="2"/>
      <c r="S343" s="2"/>
      <c r="T343" s="2"/>
    </row>
    <row r="344" spans="16:20" ht="15.75" customHeight="1" x14ac:dyDescent="0.25">
      <c r="P344" s="2"/>
      <c r="Q344" s="2"/>
      <c r="R344" s="2"/>
      <c r="S344" s="2"/>
      <c r="T344" s="2"/>
    </row>
    <row r="345" spans="16:20" ht="15.75" customHeight="1" x14ac:dyDescent="0.25">
      <c r="P345" s="2"/>
      <c r="Q345" s="2"/>
      <c r="R345" s="2"/>
      <c r="S345" s="2"/>
      <c r="T345" s="2"/>
    </row>
    <row r="346" spans="16:20" ht="15.75" customHeight="1" x14ac:dyDescent="0.25">
      <c r="P346" s="2"/>
      <c r="Q346" s="2"/>
      <c r="R346" s="2"/>
      <c r="S346" s="2"/>
      <c r="T346" s="2"/>
    </row>
    <row r="347" spans="16:20" ht="15.75" customHeight="1" x14ac:dyDescent="0.25">
      <c r="P347" s="2"/>
      <c r="Q347" s="2"/>
      <c r="R347" s="2"/>
      <c r="S347" s="2"/>
      <c r="T347" s="2"/>
    </row>
    <row r="348" spans="16:20" ht="15.75" customHeight="1" x14ac:dyDescent="0.25">
      <c r="P348" s="2"/>
      <c r="Q348" s="2"/>
      <c r="R348" s="2"/>
      <c r="S348" s="2"/>
      <c r="T348" s="2"/>
    </row>
    <row r="349" spans="16:20" ht="15.75" customHeight="1" x14ac:dyDescent="0.25">
      <c r="P349" s="2"/>
      <c r="Q349" s="2"/>
      <c r="R349" s="2"/>
      <c r="S349" s="2"/>
      <c r="T349" s="2"/>
    </row>
    <row r="350" spans="16:20" ht="15.75" customHeight="1" x14ac:dyDescent="0.25">
      <c r="P350" s="2"/>
      <c r="Q350" s="2"/>
      <c r="R350" s="2"/>
      <c r="S350" s="2"/>
      <c r="T350" s="2"/>
    </row>
    <row r="351" spans="16:20" ht="15.75" customHeight="1" x14ac:dyDescent="0.25">
      <c r="P351" s="2"/>
      <c r="Q351" s="2"/>
      <c r="R351" s="2"/>
      <c r="S351" s="2"/>
      <c r="T351" s="2"/>
    </row>
    <row r="352" spans="16:20" ht="15.75" customHeight="1" x14ac:dyDescent="0.25">
      <c r="P352" s="2"/>
      <c r="Q352" s="2"/>
      <c r="R352" s="2"/>
      <c r="S352" s="2"/>
      <c r="T352" s="2"/>
    </row>
    <row r="353" spans="16:20" ht="15.75" customHeight="1" x14ac:dyDescent="0.25">
      <c r="P353" s="2"/>
      <c r="Q353" s="2"/>
      <c r="R353" s="2"/>
      <c r="S353" s="2"/>
      <c r="T353" s="2"/>
    </row>
    <row r="354" spans="16:20" ht="15.75" customHeight="1" x14ac:dyDescent="0.25">
      <c r="P354" s="2"/>
      <c r="Q354" s="2"/>
      <c r="R354" s="2"/>
      <c r="S354" s="2"/>
      <c r="T354" s="2"/>
    </row>
    <row r="355" spans="16:20" ht="15.75" customHeight="1" x14ac:dyDescent="0.25">
      <c r="P355" s="2"/>
      <c r="Q355" s="2"/>
      <c r="R355" s="2"/>
      <c r="S355" s="2"/>
      <c r="T355" s="2"/>
    </row>
    <row r="356" spans="16:20" ht="15.75" customHeight="1" x14ac:dyDescent="0.25">
      <c r="P356" s="2"/>
      <c r="Q356" s="2"/>
      <c r="R356" s="2"/>
      <c r="S356" s="2"/>
      <c r="T356" s="2"/>
    </row>
    <row r="357" spans="16:20" ht="15.75" customHeight="1" x14ac:dyDescent="0.25">
      <c r="P357" s="2"/>
      <c r="Q357" s="2"/>
      <c r="R357" s="2"/>
      <c r="S357" s="2"/>
      <c r="T357" s="2"/>
    </row>
    <row r="358" spans="16:20" ht="15.75" customHeight="1" x14ac:dyDescent="0.25">
      <c r="P358" s="2"/>
      <c r="Q358" s="2"/>
      <c r="R358" s="2"/>
      <c r="S358" s="2"/>
      <c r="T358" s="2"/>
    </row>
    <row r="359" spans="16:20" ht="15.75" customHeight="1" x14ac:dyDescent="0.25">
      <c r="P359" s="2"/>
      <c r="Q359" s="2"/>
      <c r="R359" s="2"/>
      <c r="S359" s="2"/>
      <c r="T359" s="2"/>
    </row>
    <row r="360" spans="16:20" ht="15.75" customHeight="1" x14ac:dyDescent="0.25">
      <c r="P360" s="2"/>
      <c r="Q360" s="2"/>
      <c r="R360" s="2"/>
      <c r="S360" s="2"/>
      <c r="T360" s="2"/>
    </row>
    <row r="361" spans="16:20" ht="15.75" customHeight="1" x14ac:dyDescent="0.25">
      <c r="P361" s="2"/>
      <c r="Q361" s="2"/>
      <c r="R361" s="2"/>
      <c r="S361" s="2"/>
      <c r="T361" s="2"/>
    </row>
    <row r="362" spans="16:20" ht="15.75" customHeight="1" x14ac:dyDescent="0.25">
      <c r="P362" s="2"/>
      <c r="Q362" s="2"/>
      <c r="R362" s="2"/>
      <c r="S362" s="2"/>
      <c r="T362" s="2"/>
    </row>
    <row r="363" spans="16:20" ht="15.75" customHeight="1" x14ac:dyDescent="0.25">
      <c r="P363" s="2"/>
      <c r="Q363" s="2"/>
      <c r="R363" s="2"/>
      <c r="S363" s="2"/>
      <c r="T363" s="2"/>
    </row>
    <row r="364" spans="16:20" ht="15.75" customHeight="1" x14ac:dyDescent="0.25">
      <c r="P364" s="2"/>
      <c r="Q364" s="2"/>
      <c r="R364" s="2"/>
      <c r="S364" s="2"/>
      <c r="T364" s="2"/>
    </row>
    <row r="365" spans="16:20" ht="15.75" customHeight="1" x14ac:dyDescent="0.25">
      <c r="P365" s="2"/>
      <c r="Q365" s="2"/>
      <c r="R365" s="2"/>
      <c r="S365" s="2"/>
      <c r="T365" s="2"/>
    </row>
    <row r="366" spans="16:20" ht="15.75" customHeight="1" x14ac:dyDescent="0.25">
      <c r="P366" s="2"/>
      <c r="Q366" s="2"/>
      <c r="R366" s="2"/>
      <c r="S366" s="2"/>
      <c r="T366" s="2"/>
    </row>
    <row r="367" spans="16:20" ht="15.75" customHeight="1" x14ac:dyDescent="0.25">
      <c r="P367" s="2"/>
      <c r="Q367" s="2"/>
      <c r="R367" s="2"/>
      <c r="S367" s="2"/>
      <c r="T367" s="2"/>
    </row>
    <row r="368" spans="16:20" ht="15.75" customHeight="1" x14ac:dyDescent="0.25">
      <c r="P368" s="2"/>
      <c r="Q368" s="2"/>
      <c r="R368" s="2"/>
      <c r="S368" s="2"/>
      <c r="T368" s="2"/>
    </row>
    <row r="369" spans="16:20" ht="15.75" customHeight="1" x14ac:dyDescent="0.25">
      <c r="P369" s="2"/>
      <c r="Q369" s="2"/>
      <c r="R369" s="2"/>
      <c r="S369" s="2"/>
      <c r="T369" s="2"/>
    </row>
    <row r="370" spans="16:20" ht="15.75" customHeight="1" x14ac:dyDescent="0.25">
      <c r="P370" s="2"/>
      <c r="Q370" s="2"/>
      <c r="R370" s="2"/>
      <c r="S370" s="2"/>
      <c r="T370" s="2"/>
    </row>
    <row r="371" spans="16:20" ht="15.75" customHeight="1" x14ac:dyDescent="0.25">
      <c r="P371" s="2"/>
      <c r="Q371" s="2"/>
      <c r="R371" s="2"/>
      <c r="S371" s="2"/>
      <c r="T371" s="2"/>
    </row>
    <row r="372" spans="16:20" ht="15.75" customHeight="1" x14ac:dyDescent="0.25">
      <c r="P372" s="2"/>
      <c r="Q372" s="2"/>
      <c r="R372" s="2"/>
      <c r="S372" s="2"/>
      <c r="T372" s="2"/>
    </row>
    <row r="373" spans="16:20" ht="15.75" customHeight="1" x14ac:dyDescent="0.25">
      <c r="P373" s="2"/>
      <c r="Q373" s="2"/>
      <c r="R373" s="2"/>
      <c r="S373" s="2"/>
      <c r="T373" s="2"/>
    </row>
    <row r="374" spans="16:20" ht="15.75" customHeight="1" x14ac:dyDescent="0.25">
      <c r="P374" s="2"/>
      <c r="Q374" s="2"/>
      <c r="R374" s="2"/>
      <c r="S374" s="2"/>
      <c r="T374" s="2"/>
    </row>
    <row r="375" spans="16:20" ht="15.75" customHeight="1" x14ac:dyDescent="0.25">
      <c r="P375" s="2"/>
      <c r="Q375" s="2"/>
      <c r="R375" s="2"/>
      <c r="S375" s="2"/>
      <c r="T375" s="2"/>
    </row>
    <row r="376" spans="16:20" ht="15.75" customHeight="1" x14ac:dyDescent="0.25">
      <c r="P376" s="2"/>
      <c r="Q376" s="2"/>
      <c r="R376" s="2"/>
      <c r="S376" s="2"/>
      <c r="T376" s="2"/>
    </row>
    <row r="377" spans="16:20" ht="15.75" customHeight="1" x14ac:dyDescent="0.25">
      <c r="P377" s="2"/>
      <c r="Q377" s="2"/>
      <c r="R377" s="2"/>
      <c r="S377" s="2"/>
      <c r="T377" s="2"/>
    </row>
    <row r="378" spans="16:20" ht="15.75" customHeight="1" x14ac:dyDescent="0.25">
      <c r="P378" s="2"/>
      <c r="Q378" s="2"/>
      <c r="R378" s="2"/>
      <c r="S378" s="2"/>
      <c r="T378" s="2"/>
    </row>
    <row r="379" spans="16:20" ht="15.75" customHeight="1" x14ac:dyDescent="0.25">
      <c r="P379" s="2"/>
      <c r="Q379" s="2"/>
      <c r="R379" s="2"/>
      <c r="S379" s="2"/>
      <c r="T379" s="2"/>
    </row>
    <row r="380" spans="16:20" ht="15.75" customHeight="1" x14ac:dyDescent="0.25">
      <c r="P380" s="2"/>
      <c r="Q380" s="2"/>
      <c r="R380" s="2"/>
      <c r="S380" s="2"/>
      <c r="T380" s="2"/>
    </row>
    <row r="381" spans="16:20" ht="15.75" customHeight="1" x14ac:dyDescent="0.25">
      <c r="P381" s="2"/>
      <c r="Q381" s="2"/>
      <c r="R381" s="2"/>
      <c r="S381" s="2"/>
      <c r="T381" s="2"/>
    </row>
    <row r="382" spans="16:20" ht="15.75" customHeight="1" x14ac:dyDescent="0.25">
      <c r="P382" s="2"/>
      <c r="Q382" s="2"/>
      <c r="R382" s="2"/>
      <c r="S382" s="2"/>
      <c r="T382" s="2"/>
    </row>
    <row r="383" spans="16:20" ht="15.75" customHeight="1" x14ac:dyDescent="0.25">
      <c r="P383" s="2"/>
      <c r="Q383" s="2"/>
      <c r="R383" s="2"/>
      <c r="S383" s="2"/>
      <c r="T383" s="2"/>
    </row>
    <row r="384" spans="16:20" ht="15.75" customHeight="1" x14ac:dyDescent="0.25">
      <c r="P384" s="2"/>
      <c r="Q384" s="2"/>
      <c r="R384" s="2"/>
      <c r="S384" s="2"/>
      <c r="T384" s="2"/>
    </row>
    <row r="385" spans="16:20" ht="15.75" customHeight="1" x14ac:dyDescent="0.25">
      <c r="P385" s="2"/>
      <c r="Q385" s="2"/>
      <c r="R385" s="2"/>
      <c r="S385" s="2"/>
      <c r="T385" s="2"/>
    </row>
    <row r="386" spans="16:20" ht="15.75" customHeight="1" x14ac:dyDescent="0.25">
      <c r="P386" s="2"/>
      <c r="Q386" s="2"/>
      <c r="R386" s="2"/>
      <c r="S386" s="2"/>
      <c r="T386" s="2"/>
    </row>
    <row r="387" spans="16:20" ht="15.75" customHeight="1" x14ac:dyDescent="0.25">
      <c r="P387" s="2"/>
      <c r="Q387" s="2"/>
      <c r="R387" s="2"/>
      <c r="S387" s="2"/>
      <c r="T387" s="2"/>
    </row>
    <row r="388" spans="16:20" ht="15.75" customHeight="1" x14ac:dyDescent="0.25">
      <c r="P388" s="2"/>
      <c r="Q388" s="2"/>
      <c r="R388" s="2"/>
      <c r="S388" s="2"/>
      <c r="T388" s="2"/>
    </row>
    <row r="389" spans="16:20" ht="15.75" customHeight="1" x14ac:dyDescent="0.25">
      <c r="P389" s="2"/>
      <c r="Q389" s="2"/>
      <c r="R389" s="2"/>
      <c r="S389" s="2"/>
      <c r="T389" s="2"/>
    </row>
    <row r="390" spans="16:20" ht="15.75" customHeight="1" x14ac:dyDescent="0.25">
      <c r="P390" s="2"/>
      <c r="Q390" s="2"/>
      <c r="R390" s="2"/>
      <c r="S390" s="2"/>
      <c r="T390" s="2"/>
    </row>
    <row r="391" spans="16:20" ht="15.75" customHeight="1" x14ac:dyDescent="0.25">
      <c r="P391" s="2"/>
      <c r="Q391" s="2"/>
      <c r="R391" s="2"/>
      <c r="S391" s="2"/>
      <c r="T391" s="2"/>
    </row>
    <row r="392" spans="16:20" ht="15.75" customHeight="1" x14ac:dyDescent="0.25">
      <c r="P392" s="2"/>
      <c r="Q392" s="2"/>
      <c r="R392" s="2"/>
      <c r="S392" s="2"/>
      <c r="T392" s="2"/>
    </row>
    <row r="393" spans="16:20" ht="15.75" customHeight="1" x14ac:dyDescent="0.25">
      <c r="P393" s="2"/>
      <c r="Q393" s="2"/>
      <c r="R393" s="2"/>
      <c r="S393" s="2"/>
      <c r="T393" s="2"/>
    </row>
    <row r="394" spans="16:20" ht="15.75" customHeight="1" x14ac:dyDescent="0.25">
      <c r="P394" s="2"/>
      <c r="Q394" s="2"/>
      <c r="R394" s="2"/>
      <c r="S394" s="2"/>
      <c r="T394" s="2"/>
    </row>
    <row r="395" spans="16:20" ht="15.75" customHeight="1" x14ac:dyDescent="0.25">
      <c r="P395" s="2"/>
      <c r="Q395" s="2"/>
      <c r="R395" s="2"/>
      <c r="S395" s="2"/>
      <c r="T395" s="2"/>
    </row>
    <row r="396" spans="16:20" ht="15.75" customHeight="1" x14ac:dyDescent="0.25">
      <c r="P396" s="2"/>
      <c r="Q396" s="2"/>
      <c r="R396" s="2"/>
      <c r="S396" s="2"/>
      <c r="T396" s="2"/>
    </row>
    <row r="397" spans="16:20" ht="15.75" customHeight="1" x14ac:dyDescent="0.25">
      <c r="P397" s="2"/>
      <c r="Q397" s="2"/>
      <c r="R397" s="2"/>
      <c r="S397" s="2"/>
      <c r="T397" s="2"/>
    </row>
    <row r="398" spans="16:20" ht="15.75" customHeight="1" x14ac:dyDescent="0.25">
      <c r="P398" s="2"/>
      <c r="Q398" s="2"/>
      <c r="R398" s="2"/>
      <c r="S398" s="2"/>
      <c r="T398" s="2"/>
    </row>
    <row r="399" spans="16:20" ht="15.75" customHeight="1" x14ac:dyDescent="0.25">
      <c r="P399" s="2"/>
      <c r="Q399" s="2"/>
      <c r="R399" s="2"/>
      <c r="S399" s="2"/>
      <c r="T399" s="2"/>
    </row>
    <row r="400" spans="16:20" ht="15.75" customHeight="1" x14ac:dyDescent="0.25">
      <c r="P400" s="2"/>
      <c r="Q400" s="2"/>
      <c r="R400" s="2"/>
      <c r="S400" s="2"/>
      <c r="T400" s="2"/>
    </row>
    <row r="401" spans="16:20" ht="15.75" customHeight="1" x14ac:dyDescent="0.25">
      <c r="P401" s="2"/>
      <c r="Q401" s="2"/>
      <c r="R401" s="2"/>
      <c r="S401" s="2"/>
      <c r="T401" s="2"/>
    </row>
    <row r="402" spans="16:20" ht="15.75" customHeight="1" x14ac:dyDescent="0.25">
      <c r="P402" s="2"/>
      <c r="Q402" s="2"/>
      <c r="R402" s="2"/>
      <c r="S402" s="2"/>
      <c r="T402" s="2"/>
    </row>
    <row r="403" spans="16:20" ht="15.75" customHeight="1" x14ac:dyDescent="0.25">
      <c r="P403" s="2"/>
      <c r="Q403" s="2"/>
      <c r="R403" s="2"/>
      <c r="S403" s="2"/>
      <c r="T403" s="2"/>
    </row>
    <row r="404" spans="16:20" ht="15.75" customHeight="1" x14ac:dyDescent="0.25">
      <c r="P404" s="2"/>
      <c r="Q404" s="2"/>
      <c r="R404" s="2"/>
      <c r="S404" s="2"/>
      <c r="T404" s="2"/>
    </row>
    <row r="405" spans="16:20" ht="15.75" customHeight="1" x14ac:dyDescent="0.25">
      <c r="P405" s="2"/>
      <c r="Q405" s="2"/>
      <c r="R405" s="2"/>
      <c r="S405" s="2"/>
      <c r="T405" s="2"/>
    </row>
    <row r="406" spans="16:20" ht="15.75" customHeight="1" x14ac:dyDescent="0.25">
      <c r="P406" s="2"/>
      <c r="Q406" s="2"/>
      <c r="R406" s="2"/>
      <c r="S406" s="2"/>
      <c r="T406" s="2"/>
    </row>
    <row r="407" spans="16:20" ht="15.75" customHeight="1" x14ac:dyDescent="0.25">
      <c r="P407" s="2"/>
      <c r="Q407" s="2"/>
      <c r="R407" s="2"/>
      <c r="S407" s="2"/>
      <c r="T407" s="2"/>
    </row>
    <row r="408" spans="16:20" ht="15.75" customHeight="1" x14ac:dyDescent="0.25">
      <c r="P408" s="2"/>
      <c r="Q408" s="2"/>
      <c r="R408" s="2"/>
      <c r="S408" s="2"/>
      <c r="T408" s="2"/>
    </row>
    <row r="409" spans="16:20" ht="15.75" customHeight="1" x14ac:dyDescent="0.25">
      <c r="P409" s="2"/>
      <c r="Q409" s="2"/>
      <c r="R409" s="2"/>
      <c r="S409" s="2"/>
      <c r="T409" s="2"/>
    </row>
    <row r="410" spans="16:20" ht="15.75" customHeight="1" x14ac:dyDescent="0.25">
      <c r="P410" s="2"/>
      <c r="Q410" s="2"/>
      <c r="R410" s="2"/>
      <c r="S410" s="2"/>
      <c r="T410" s="2"/>
    </row>
    <row r="411" spans="16:20" ht="15.75" customHeight="1" x14ac:dyDescent="0.25">
      <c r="P411" s="2"/>
      <c r="Q411" s="2"/>
      <c r="R411" s="2"/>
      <c r="S411" s="2"/>
      <c r="T411" s="2"/>
    </row>
    <row r="412" spans="16:20" ht="15.75" customHeight="1" x14ac:dyDescent="0.25">
      <c r="P412" s="2"/>
      <c r="Q412" s="2"/>
      <c r="R412" s="2"/>
      <c r="S412" s="2"/>
      <c r="T412" s="2"/>
    </row>
    <row r="413" spans="16:20" ht="15.75" customHeight="1" x14ac:dyDescent="0.25">
      <c r="P413" s="2"/>
      <c r="Q413" s="2"/>
      <c r="R413" s="2"/>
      <c r="S413" s="2"/>
      <c r="T413" s="2"/>
    </row>
    <row r="414" spans="16:20" ht="15.75" customHeight="1" x14ac:dyDescent="0.25">
      <c r="P414" s="2"/>
      <c r="Q414" s="2"/>
      <c r="R414" s="2"/>
      <c r="S414" s="2"/>
      <c r="T414" s="2"/>
    </row>
    <row r="415" spans="16:20" ht="15.75" customHeight="1" x14ac:dyDescent="0.25">
      <c r="P415" s="2"/>
      <c r="Q415" s="2"/>
      <c r="R415" s="2"/>
      <c r="S415" s="2"/>
      <c r="T415" s="2"/>
    </row>
    <row r="416" spans="16:20" ht="15.75" customHeight="1" x14ac:dyDescent="0.25">
      <c r="P416" s="2"/>
      <c r="Q416" s="2"/>
      <c r="R416" s="2"/>
      <c r="S416" s="2"/>
      <c r="T416" s="2"/>
    </row>
    <row r="417" spans="16:20" ht="15.75" customHeight="1" x14ac:dyDescent="0.25">
      <c r="P417" s="2"/>
      <c r="Q417" s="2"/>
      <c r="R417" s="2"/>
      <c r="S417" s="2"/>
      <c r="T417" s="2"/>
    </row>
    <row r="418" spans="16:20" ht="15.75" customHeight="1" x14ac:dyDescent="0.25">
      <c r="P418" s="2"/>
      <c r="Q418" s="2"/>
      <c r="R418" s="2"/>
      <c r="S418" s="2"/>
      <c r="T418" s="2"/>
    </row>
    <row r="419" spans="16:20" ht="15.75" customHeight="1" x14ac:dyDescent="0.25">
      <c r="P419" s="2"/>
      <c r="Q419" s="2"/>
      <c r="R419" s="2"/>
      <c r="S419" s="2"/>
      <c r="T419" s="2"/>
    </row>
    <row r="420" spans="16:20" ht="15.75" customHeight="1" x14ac:dyDescent="0.25">
      <c r="P420" s="2"/>
      <c r="Q420" s="2"/>
      <c r="R420" s="2"/>
      <c r="S420" s="2"/>
      <c r="T420" s="2"/>
    </row>
    <row r="421" spans="16:20" ht="15.75" customHeight="1" x14ac:dyDescent="0.25">
      <c r="P421" s="2"/>
      <c r="Q421" s="2"/>
      <c r="R421" s="2"/>
      <c r="S421" s="2"/>
      <c r="T421" s="2"/>
    </row>
    <row r="422" spans="16:20" ht="15.75" customHeight="1" x14ac:dyDescent="0.25">
      <c r="P422" s="2"/>
      <c r="Q422" s="2"/>
      <c r="R422" s="2"/>
      <c r="S422" s="2"/>
      <c r="T422" s="2"/>
    </row>
    <row r="423" spans="16:20" ht="15.75" customHeight="1" x14ac:dyDescent="0.25">
      <c r="P423" s="2"/>
      <c r="Q423" s="2"/>
      <c r="R423" s="2"/>
      <c r="S423" s="2"/>
      <c r="T423" s="2"/>
    </row>
    <row r="424" spans="16:20" ht="15.75" customHeight="1" x14ac:dyDescent="0.25">
      <c r="P424" s="2"/>
      <c r="Q424" s="2"/>
      <c r="R424" s="2"/>
      <c r="S424" s="2"/>
      <c r="T424" s="2"/>
    </row>
    <row r="425" spans="16:20" ht="15.75" customHeight="1" x14ac:dyDescent="0.25">
      <c r="P425" s="2"/>
      <c r="Q425" s="2"/>
      <c r="R425" s="2"/>
      <c r="S425" s="2"/>
      <c r="T425" s="2"/>
    </row>
    <row r="426" spans="16:20" ht="15.75" customHeight="1" x14ac:dyDescent="0.25">
      <c r="P426" s="2"/>
      <c r="Q426" s="2"/>
      <c r="R426" s="2"/>
      <c r="S426" s="2"/>
      <c r="T426" s="2"/>
    </row>
    <row r="427" spans="16:20" ht="15.75" customHeight="1" x14ac:dyDescent="0.25">
      <c r="P427" s="2"/>
      <c r="Q427" s="2"/>
      <c r="R427" s="2"/>
      <c r="S427" s="2"/>
      <c r="T427" s="2"/>
    </row>
    <row r="428" spans="16:20" ht="15.75" customHeight="1" x14ac:dyDescent="0.25">
      <c r="P428" s="2"/>
      <c r="Q428" s="2"/>
      <c r="R428" s="2"/>
      <c r="S428" s="2"/>
      <c r="T428" s="2"/>
    </row>
    <row r="429" spans="16:20" ht="15.75" customHeight="1" x14ac:dyDescent="0.25">
      <c r="P429" s="2"/>
      <c r="Q429" s="2"/>
      <c r="R429" s="2"/>
      <c r="S429" s="2"/>
      <c r="T429" s="2"/>
    </row>
    <row r="430" spans="16:20" ht="15.75" customHeight="1" x14ac:dyDescent="0.25">
      <c r="P430" s="2"/>
      <c r="Q430" s="2"/>
      <c r="R430" s="2"/>
      <c r="S430" s="2"/>
      <c r="T430" s="2"/>
    </row>
    <row r="431" spans="16:20" ht="15.75" customHeight="1" x14ac:dyDescent="0.25">
      <c r="P431" s="2"/>
      <c r="Q431" s="2"/>
      <c r="R431" s="2"/>
      <c r="S431" s="2"/>
      <c r="T431" s="2"/>
    </row>
    <row r="432" spans="16:20" ht="15.75" customHeight="1" x14ac:dyDescent="0.25">
      <c r="P432" s="2"/>
      <c r="Q432" s="2"/>
      <c r="R432" s="2"/>
      <c r="S432" s="2"/>
      <c r="T432" s="2"/>
    </row>
    <row r="433" spans="16:20" ht="15.75" customHeight="1" x14ac:dyDescent="0.25">
      <c r="P433" s="2"/>
      <c r="Q433" s="2"/>
      <c r="R433" s="2"/>
      <c r="S433" s="2"/>
      <c r="T433" s="2"/>
    </row>
    <row r="434" spans="16:20" ht="15.75" customHeight="1" x14ac:dyDescent="0.25">
      <c r="P434" s="2"/>
      <c r="Q434" s="2"/>
      <c r="R434" s="2"/>
      <c r="S434" s="2"/>
      <c r="T434" s="2"/>
    </row>
    <row r="435" spans="16:20" ht="15.75" customHeight="1" x14ac:dyDescent="0.25">
      <c r="P435" s="2"/>
      <c r="Q435" s="2"/>
      <c r="R435" s="2"/>
      <c r="S435" s="2"/>
      <c r="T435" s="2"/>
    </row>
    <row r="436" spans="16:20" ht="15.75" customHeight="1" x14ac:dyDescent="0.25">
      <c r="P436" s="2"/>
      <c r="Q436" s="2"/>
      <c r="R436" s="2"/>
      <c r="S436" s="2"/>
      <c r="T436" s="2"/>
    </row>
    <row r="437" spans="16:20" ht="15.75" customHeight="1" x14ac:dyDescent="0.25">
      <c r="P437" s="2"/>
      <c r="Q437" s="2"/>
      <c r="R437" s="2"/>
      <c r="S437" s="2"/>
      <c r="T437" s="2"/>
    </row>
    <row r="438" spans="16:20" ht="15.75" customHeight="1" x14ac:dyDescent="0.25">
      <c r="P438" s="2"/>
      <c r="Q438" s="2"/>
      <c r="R438" s="2"/>
      <c r="S438" s="2"/>
      <c r="T438" s="2"/>
    </row>
    <row r="439" spans="16:20" ht="15.75" customHeight="1" x14ac:dyDescent="0.25">
      <c r="P439" s="2"/>
      <c r="Q439" s="2"/>
      <c r="R439" s="2"/>
      <c r="S439" s="2"/>
      <c r="T439" s="2"/>
    </row>
    <row r="440" spans="16:20" ht="15.75" customHeight="1" x14ac:dyDescent="0.25">
      <c r="P440" s="2"/>
      <c r="Q440" s="2"/>
      <c r="R440" s="2"/>
      <c r="S440" s="2"/>
      <c r="T440" s="2"/>
    </row>
    <row r="441" spans="16:20" ht="15.75" customHeight="1" x14ac:dyDescent="0.25">
      <c r="P441" s="2"/>
      <c r="Q441" s="2"/>
      <c r="R441" s="2"/>
      <c r="S441" s="2"/>
      <c r="T441" s="2"/>
    </row>
    <row r="442" spans="16:20" ht="15.75" customHeight="1" x14ac:dyDescent="0.25">
      <c r="P442" s="2"/>
      <c r="Q442" s="2"/>
      <c r="R442" s="2"/>
      <c r="S442" s="2"/>
      <c r="T442" s="2"/>
    </row>
    <row r="443" spans="16:20" ht="15.75" customHeight="1" x14ac:dyDescent="0.25">
      <c r="P443" s="2"/>
      <c r="Q443" s="2"/>
      <c r="R443" s="2"/>
      <c r="S443" s="2"/>
      <c r="T443" s="2"/>
    </row>
    <row r="444" spans="16:20" ht="15.75" customHeight="1" x14ac:dyDescent="0.25">
      <c r="P444" s="2"/>
      <c r="Q444" s="2"/>
      <c r="R444" s="2"/>
      <c r="S444" s="2"/>
      <c r="T444" s="2"/>
    </row>
    <row r="445" spans="16:20" ht="15.75" customHeight="1" x14ac:dyDescent="0.25">
      <c r="P445" s="2"/>
      <c r="Q445" s="2"/>
      <c r="R445" s="2"/>
      <c r="S445" s="2"/>
      <c r="T445" s="2"/>
    </row>
    <row r="446" spans="16:20" ht="15.75" customHeight="1" x14ac:dyDescent="0.25">
      <c r="P446" s="2"/>
      <c r="Q446" s="2"/>
      <c r="R446" s="2"/>
      <c r="S446" s="2"/>
      <c r="T446" s="2"/>
    </row>
    <row r="447" spans="16:20" ht="15.75" customHeight="1" x14ac:dyDescent="0.25">
      <c r="P447" s="2"/>
      <c r="Q447" s="2"/>
      <c r="R447" s="2"/>
      <c r="S447" s="2"/>
      <c r="T447" s="2"/>
    </row>
    <row r="448" spans="16:20" ht="15.75" customHeight="1" x14ac:dyDescent="0.25">
      <c r="P448" s="2"/>
      <c r="Q448" s="2"/>
      <c r="R448" s="2"/>
      <c r="S448" s="2"/>
      <c r="T448" s="2"/>
    </row>
    <row r="449" spans="16:20" ht="15.75" customHeight="1" x14ac:dyDescent="0.25">
      <c r="P449" s="2"/>
      <c r="Q449" s="2"/>
      <c r="R449" s="2"/>
      <c r="S449" s="2"/>
      <c r="T449" s="2"/>
    </row>
    <row r="450" spans="16:20" ht="15.75" customHeight="1" x14ac:dyDescent="0.25">
      <c r="P450" s="2"/>
      <c r="Q450" s="2"/>
      <c r="R450" s="2"/>
      <c r="S450" s="2"/>
      <c r="T450" s="2"/>
    </row>
    <row r="451" spans="16:20" ht="15.75" customHeight="1" x14ac:dyDescent="0.25">
      <c r="P451" s="2"/>
      <c r="Q451" s="2"/>
      <c r="R451" s="2"/>
      <c r="S451" s="2"/>
      <c r="T451" s="2"/>
    </row>
    <row r="452" spans="16:20" ht="15.75" customHeight="1" x14ac:dyDescent="0.25">
      <c r="P452" s="2"/>
      <c r="Q452" s="2"/>
      <c r="R452" s="2"/>
      <c r="S452" s="2"/>
      <c r="T452" s="2"/>
    </row>
    <row r="453" spans="16:20" ht="15.75" customHeight="1" x14ac:dyDescent="0.25">
      <c r="P453" s="2"/>
      <c r="Q453" s="2"/>
      <c r="R453" s="2"/>
      <c r="S453" s="2"/>
      <c r="T453" s="2"/>
    </row>
    <row r="454" spans="16:20" ht="15.75" customHeight="1" x14ac:dyDescent="0.25">
      <c r="P454" s="2"/>
      <c r="Q454" s="2"/>
      <c r="R454" s="2"/>
      <c r="S454" s="2"/>
      <c r="T454" s="2"/>
    </row>
    <row r="455" spans="16:20" ht="15.75" customHeight="1" x14ac:dyDescent="0.25">
      <c r="P455" s="2"/>
      <c r="Q455" s="2"/>
      <c r="R455" s="2"/>
      <c r="S455" s="2"/>
      <c r="T455" s="2"/>
    </row>
    <row r="456" spans="16:20" ht="15.75" customHeight="1" x14ac:dyDescent="0.25">
      <c r="P456" s="2"/>
      <c r="Q456" s="2"/>
      <c r="R456" s="2"/>
      <c r="S456" s="2"/>
      <c r="T456" s="2"/>
    </row>
    <row r="457" spans="16:20" ht="15.75" customHeight="1" x14ac:dyDescent="0.25">
      <c r="P457" s="2"/>
      <c r="Q457" s="2"/>
      <c r="R457" s="2"/>
      <c r="S457" s="2"/>
      <c r="T457" s="2"/>
    </row>
    <row r="458" spans="16:20" ht="15.75" customHeight="1" x14ac:dyDescent="0.25">
      <c r="P458" s="2"/>
      <c r="Q458" s="2"/>
      <c r="R458" s="2"/>
      <c r="S458" s="2"/>
      <c r="T458" s="2"/>
    </row>
    <row r="459" spans="16:20" ht="15.75" customHeight="1" x14ac:dyDescent="0.25">
      <c r="P459" s="2"/>
      <c r="Q459" s="2"/>
      <c r="R459" s="2"/>
      <c r="S459" s="2"/>
      <c r="T459" s="2"/>
    </row>
    <row r="460" spans="16:20" ht="15.75" customHeight="1" x14ac:dyDescent="0.25">
      <c r="P460" s="2"/>
      <c r="Q460" s="2"/>
      <c r="R460" s="2"/>
      <c r="S460" s="2"/>
      <c r="T460" s="2"/>
    </row>
    <row r="461" spans="16:20" ht="15.75" customHeight="1" x14ac:dyDescent="0.25">
      <c r="P461" s="2"/>
      <c r="Q461" s="2"/>
      <c r="R461" s="2"/>
      <c r="S461" s="2"/>
      <c r="T461" s="2"/>
    </row>
    <row r="462" spans="16:20" ht="15.75" customHeight="1" x14ac:dyDescent="0.25">
      <c r="P462" s="2"/>
      <c r="Q462" s="2"/>
      <c r="R462" s="2"/>
      <c r="S462" s="2"/>
      <c r="T462" s="2"/>
    </row>
    <row r="463" spans="16:20" ht="15.75" customHeight="1" x14ac:dyDescent="0.25">
      <c r="P463" s="2"/>
      <c r="Q463" s="2"/>
      <c r="R463" s="2"/>
      <c r="S463" s="2"/>
      <c r="T463" s="2"/>
    </row>
    <row r="464" spans="16:20" ht="15.75" customHeight="1" x14ac:dyDescent="0.25">
      <c r="P464" s="2"/>
      <c r="Q464" s="2"/>
      <c r="R464" s="2"/>
      <c r="S464" s="2"/>
      <c r="T464" s="2"/>
    </row>
    <row r="465" spans="16:20" ht="15.75" customHeight="1" x14ac:dyDescent="0.25">
      <c r="P465" s="2"/>
      <c r="Q465" s="2"/>
      <c r="R465" s="2"/>
      <c r="S465" s="2"/>
      <c r="T465" s="2"/>
    </row>
    <row r="466" spans="16:20" ht="15.75" customHeight="1" x14ac:dyDescent="0.25">
      <c r="P466" s="2"/>
      <c r="Q466" s="2"/>
      <c r="R466" s="2"/>
      <c r="S466" s="2"/>
      <c r="T466" s="2"/>
    </row>
    <row r="467" spans="16:20" ht="15.75" customHeight="1" x14ac:dyDescent="0.25">
      <c r="P467" s="2"/>
      <c r="Q467" s="2"/>
      <c r="R467" s="2"/>
      <c r="S467" s="2"/>
      <c r="T467" s="2"/>
    </row>
    <row r="468" spans="16:20" ht="15.75" customHeight="1" x14ac:dyDescent="0.25">
      <c r="P468" s="2"/>
      <c r="Q468" s="2"/>
      <c r="R468" s="2"/>
      <c r="S468" s="2"/>
      <c r="T468" s="2"/>
    </row>
    <row r="469" spans="16:20" ht="15.75" customHeight="1" x14ac:dyDescent="0.25">
      <c r="P469" s="2"/>
      <c r="Q469" s="2"/>
      <c r="R469" s="2"/>
      <c r="S469" s="2"/>
      <c r="T469" s="2"/>
    </row>
    <row r="470" spans="16:20" ht="15.75" customHeight="1" x14ac:dyDescent="0.25">
      <c r="P470" s="2"/>
      <c r="Q470" s="2"/>
      <c r="R470" s="2"/>
      <c r="S470" s="2"/>
      <c r="T470" s="2"/>
    </row>
    <row r="471" spans="16:20" ht="15.75" customHeight="1" x14ac:dyDescent="0.25">
      <c r="P471" s="2"/>
      <c r="Q471" s="2"/>
      <c r="R471" s="2"/>
      <c r="S471" s="2"/>
      <c r="T471" s="2"/>
    </row>
    <row r="472" spans="16:20" ht="15.75" customHeight="1" x14ac:dyDescent="0.25">
      <c r="P472" s="2"/>
      <c r="Q472" s="2"/>
      <c r="R472" s="2"/>
      <c r="S472" s="2"/>
      <c r="T472" s="2"/>
    </row>
    <row r="473" spans="16:20" ht="15.75" customHeight="1" x14ac:dyDescent="0.25">
      <c r="P473" s="2"/>
      <c r="Q473" s="2"/>
      <c r="R473" s="2"/>
      <c r="S473" s="2"/>
      <c r="T473" s="2"/>
    </row>
    <row r="474" spans="16:20" ht="15.75" customHeight="1" x14ac:dyDescent="0.25">
      <c r="P474" s="2"/>
      <c r="Q474" s="2"/>
      <c r="R474" s="2"/>
      <c r="S474" s="2"/>
      <c r="T474" s="2"/>
    </row>
    <row r="475" spans="16:20" ht="15.75" customHeight="1" x14ac:dyDescent="0.25">
      <c r="P475" s="2"/>
      <c r="Q475" s="2"/>
      <c r="R475" s="2"/>
      <c r="S475" s="2"/>
      <c r="T475" s="2"/>
    </row>
    <row r="476" spans="16:20" ht="15.75" customHeight="1" x14ac:dyDescent="0.25">
      <c r="P476" s="2"/>
      <c r="Q476" s="2"/>
      <c r="R476" s="2"/>
      <c r="S476" s="2"/>
      <c r="T476" s="2"/>
    </row>
    <row r="477" spans="16:20" ht="15.75" customHeight="1" x14ac:dyDescent="0.25">
      <c r="P477" s="2"/>
      <c r="Q477" s="2"/>
      <c r="R477" s="2"/>
      <c r="S477" s="2"/>
      <c r="T477" s="2"/>
    </row>
    <row r="478" spans="16:20" ht="15.75" customHeight="1" x14ac:dyDescent="0.25">
      <c r="P478" s="2"/>
      <c r="Q478" s="2"/>
      <c r="R478" s="2"/>
      <c r="S478" s="2"/>
      <c r="T478" s="2"/>
    </row>
    <row r="479" spans="16:20" ht="15.75" customHeight="1" x14ac:dyDescent="0.25">
      <c r="P479" s="2"/>
      <c r="Q479" s="2"/>
      <c r="R479" s="2"/>
      <c r="S479" s="2"/>
      <c r="T479" s="2"/>
    </row>
    <row r="480" spans="16:20" ht="15.75" customHeight="1" x14ac:dyDescent="0.25">
      <c r="P480" s="2"/>
      <c r="Q480" s="2"/>
      <c r="R480" s="2"/>
      <c r="S480" s="2"/>
      <c r="T480" s="2"/>
    </row>
    <row r="481" spans="16:20" ht="15.75" customHeight="1" x14ac:dyDescent="0.25">
      <c r="P481" s="2"/>
      <c r="Q481" s="2"/>
      <c r="R481" s="2"/>
      <c r="S481" s="2"/>
      <c r="T481" s="2"/>
    </row>
    <row r="482" spans="16:20" ht="15.75" customHeight="1" x14ac:dyDescent="0.25">
      <c r="P482" s="2"/>
      <c r="Q482" s="2"/>
      <c r="R482" s="2"/>
      <c r="S482" s="2"/>
      <c r="T482" s="2"/>
    </row>
    <row r="483" spans="16:20" ht="15.75" customHeight="1" x14ac:dyDescent="0.25">
      <c r="P483" s="2"/>
      <c r="Q483" s="2"/>
      <c r="R483" s="2"/>
      <c r="S483" s="2"/>
      <c r="T483" s="2"/>
    </row>
    <row r="484" spans="16:20" ht="15.75" customHeight="1" x14ac:dyDescent="0.25">
      <c r="P484" s="2"/>
      <c r="Q484" s="2"/>
      <c r="R484" s="2"/>
      <c r="S484" s="2"/>
      <c r="T484" s="2"/>
    </row>
    <row r="485" spans="16:20" ht="15.75" customHeight="1" x14ac:dyDescent="0.25">
      <c r="P485" s="2"/>
      <c r="Q485" s="2"/>
      <c r="R485" s="2"/>
      <c r="S485" s="2"/>
      <c r="T485" s="2"/>
    </row>
    <row r="486" spans="16:20" ht="15.75" customHeight="1" x14ac:dyDescent="0.25">
      <c r="P486" s="2"/>
      <c r="Q486" s="2"/>
      <c r="R486" s="2"/>
      <c r="S486" s="2"/>
      <c r="T486" s="2"/>
    </row>
    <row r="487" spans="16:20" ht="15.75" customHeight="1" x14ac:dyDescent="0.25">
      <c r="P487" s="2"/>
      <c r="Q487" s="2"/>
      <c r="R487" s="2"/>
      <c r="S487" s="2"/>
      <c r="T487" s="2"/>
    </row>
    <row r="488" spans="16:20" ht="15.75" customHeight="1" x14ac:dyDescent="0.25">
      <c r="P488" s="2"/>
      <c r="Q488" s="2"/>
      <c r="R488" s="2"/>
      <c r="S488" s="2"/>
      <c r="T488" s="2"/>
    </row>
    <row r="489" spans="16:20" ht="15.75" customHeight="1" x14ac:dyDescent="0.25">
      <c r="P489" s="2"/>
      <c r="Q489" s="2"/>
      <c r="R489" s="2"/>
      <c r="S489" s="2"/>
      <c r="T489" s="2"/>
    </row>
    <row r="490" spans="16:20" ht="15.75" customHeight="1" x14ac:dyDescent="0.25">
      <c r="P490" s="2"/>
      <c r="Q490" s="2"/>
      <c r="R490" s="2"/>
      <c r="S490" s="2"/>
      <c r="T490" s="2"/>
    </row>
    <row r="491" spans="16:20" ht="15.75" customHeight="1" x14ac:dyDescent="0.25">
      <c r="P491" s="2"/>
      <c r="Q491" s="2"/>
      <c r="R491" s="2"/>
      <c r="S491" s="2"/>
      <c r="T491" s="2"/>
    </row>
    <row r="492" spans="16:20" ht="15.75" customHeight="1" x14ac:dyDescent="0.25">
      <c r="P492" s="2"/>
      <c r="Q492" s="2"/>
      <c r="R492" s="2"/>
      <c r="S492" s="2"/>
      <c r="T492" s="2"/>
    </row>
    <row r="493" spans="16:20" ht="15.75" customHeight="1" x14ac:dyDescent="0.25">
      <c r="P493" s="2"/>
      <c r="Q493" s="2"/>
      <c r="R493" s="2"/>
      <c r="S493" s="2"/>
      <c r="T493" s="2"/>
    </row>
    <row r="494" spans="16:20" ht="15.75" customHeight="1" x14ac:dyDescent="0.25">
      <c r="P494" s="2"/>
      <c r="Q494" s="2"/>
      <c r="R494" s="2"/>
      <c r="S494" s="2"/>
      <c r="T494" s="2"/>
    </row>
    <row r="495" spans="16:20" ht="15.75" customHeight="1" x14ac:dyDescent="0.25">
      <c r="P495" s="2"/>
      <c r="Q495" s="2"/>
      <c r="R495" s="2"/>
      <c r="S495" s="2"/>
      <c r="T495" s="2"/>
    </row>
    <row r="496" spans="16:20" ht="15.75" customHeight="1" x14ac:dyDescent="0.25">
      <c r="P496" s="2"/>
      <c r="Q496" s="2"/>
      <c r="R496" s="2"/>
      <c r="S496" s="2"/>
      <c r="T496" s="2"/>
    </row>
    <row r="497" spans="16:20" ht="15.75" customHeight="1" x14ac:dyDescent="0.25">
      <c r="P497" s="2"/>
      <c r="Q497" s="2"/>
      <c r="R497" s="2"/>
      <c r="S497" s="2"/>
      <c r="T497" s="2"/>
    </row>
    <row r="498" spans="16:20" ht="15.75" customHeight="1" x14ac:dyDescent="0.25">
      <c r="P498" s="2"/>
      <c r="Q498" s="2"/>
      <c r="R498" s="2"/>
      <c r="S498" s="2"/>
      <c r="T498" s="2"/>
    </row>
    <row r="499" spans="16:20" ht="15.75" customHeight="1" x14ac:dyDescent="0.25">
      <c r="P499" s="2"/>
      <c r="Q499" s="2"/>
      <c r="R499" s="2"/>
      <c r="S499" s="2"/>
      <c r="T499" s="2"/>
    </row>
    <row r="500" spans="16:20" ht="15.75" customHeight="1" x14ac:dyDescent="0.25">
      <c r="P500" s="2"/>
      <c r="Q500" s="2"/>
      <c r="R500" s="2"/>
      <c r="S500" s="2"/>
      <c r="T500" s="2"/>
    </row>
    <row r="501" spans="16:20" ht="15.75" customHeight="1" x14ac:dyDescent="0.25">
      <c r="P501" s="2"/>
      <c r="Q501" s="2"/>
      <c r="R501" s="2"/>
      <c r="S501" s="2"/>
      <c r="T501" s="2"/>
    </row>
    <row r="502" spans="16:20" ht="15.75" customHeight="1" x14ac:dyDescent="0.25">
      <c r="P502" s="2"/>
      <c r="Q502" s="2"/>
      <c r="R502" s="2"/>
      <c r="S502" s="2"/>
      <c r="T502" s="2"/>
    </row>
    <row r="503" spans="16:20" ht="15.75" customHeight="1" x14ac:dyDescent="0.25">
      <c r="P503" s="2"/>
      <c r="Q503" s="2"/>
      <c r="R503" s="2"/>
      <c r="S503" s="2"/>
      <c r="T503" s="2"/>
    </row>
    <row r="504" spans="16:20" ht="15.75" customHeight="1" x14ac:dyDescent="0.25">
      <c r="P504" s="2"/>
      <c r="Q504" s="2"/>
      <c r="R504" s="2"/>
      <c r="S504" s="2"/>
      <c r="T504" s="2"/>
    </row>
    <row r="505" spans="16:20" ht="15.75" customHeight="1" x14ac:dyDescent="0.25">
      <c r="P505" s="2"/>
      <c r="Q505" s="2"/>
      <c r="R505" s="2"/>
      <c r="S505" s="2"/>
      <c r="T505" s="2"/>
    </row>
    <row r="506" spans="16:20" ht="15.75" customHeight="1" x14ac:dyDescent="0.25">
      <c r="P506" s="2"/>
      <c r="Q506" s="2"/>
      <c r="R506" s="2"/>
      <c r="S506" s="2"/>
      <c r="T506" s="2"/>
    </row>
    <row r="507" spans="16:20" ht="15.75" customHeight="1" x14ac:dyDescent="0.25">
      <c r="P507" s="2"/>
      <c r="Q507" s="2"/>
      <c r="R507" s="2"/>
      <c r="S507" s="2"/>
      <c r="T507" s="2"/>
    </row>
    <row r="508" spans="16:20" ht="15.75" customHeight="1" x14ac:dyDescent="0.25">
      <c r="P508" s="2"/>
      <c r="Q508" s="2"/>
      <c r="R508" s="2"/>
      <c r="S508" s="2"/>
      <c r="T508" s="2"/>
    </row>
    <row r="509" spans="16:20" ht="15.75" customHeight="1" x14ac:dyDescent="0.25">
      <c r="P509" s="2"/>
      <c r="Q509" s="2"/>
      <c r="R509" s="2"/>
      <c r="S509" s="2"/>
      <c r="T509" s="2"/>
    </row>
    <row r="510" spans="16:20" ht="15.75" customHeight="1" x14ac:dyDescent="0.25">
      <c r="P510" s="2"/>
      <c r="Q510" s="2"/>
      <c r="R510" s="2"/>
      <c r="S510" s="2"/>
      <c r="T510" s="2"/>
    </row>
    <row r="511" spans="16:20" ht="15.75" customHeight="1" x14ac:dyDescent="0.25">
      <c r="P511" s="2"/>
      <c r="Q511" s="2"/>
      <c r="R511" s="2"/>
      <c r="S511" s="2"/>
      <c r="T511" s="2"/>
    </row>
    <row r="512" spans="16:20" ht="15.75" customHeight="1" x14ac:dyDescent="0.25">
      <c r="P512" s="2"/>
      <c r="Q512" s="2"/>
      <c r="R512" s="2"/>
      <c r="S512" s="2"/>
      <c r="T512" s="2"/>
    </row>
    <row r="513" spans="16:20" ht="15.75" customHeight="1" x14ac:dyDescent="0.25">
      <c r="P513" s="2"/>
      <c r="Q513" s="2"/>
      <c r="R513" s="2"/>
      <c r="S513" s="2"/>
      <c r="T513" s="2"/>
    </row>
    <row r="514" spans="16:20" ht="15.75" customHeight="1" x14ac:dyDescent="0.25">
      <c r="P514" s="2"/>
      <c r="Q514" s="2"/>
      <c r="R514" s="2"/>
      <c r="S514" s="2"/>
      <c r="T514" s="2"/>
    </row>
    <row r="515" spans="16:20" ht="15.75" customHeight="1" x14ac:dyDescent="0.25">
      <c r="P515" s="2"/>
      <c r="Q515" s="2"/>
      <c r="R515" s="2"/>
      <c r="S515" s="2"/>
      <c r="T515" s="2"/>
    </row>
    <row r="516" spans="16:20" ht="15.75" customHeight="1" x14ac:dyDescent="0.25">
      <c r="P516" s="2"/>
      <c r="Q516" s="2"/>
      <c r="R516" s="2"/>
      <c r="S516" s="2"/>
      <c r="T516" s="2"/>
    </row>
    <row r="517" spans="16:20" ht="15.75" customHeight="1" x14ac:dyDescent="0.25">
      <c r="P517" s="2"/>
      <c r="Q517" s="2"/>
      <c r="R517" s="2"/>
      <c r="S517" s="2"/>
      <c r="T517" s="2"/>
    </row>
    <row r="518" spans="16:20" ht="15.75" customHeight="1" x14ac:dyDescent="0.25">
      <c r="P518" s="2"/>
      <c r="Q518" s="2"/>
      <c r="R518" s="2"/>
      <c r="S518" s="2"/>
      <c r="T518" s="2"/>
    </row>
    <row r="519" spans="16:20" ht="15.75" customHeight="1" x14ac:dyDescent="0.25">
      <c r="P519" s="2"/>
      <c r="Q519" s="2"/>
      <c r="R519" s="2"/>
      <c r="S519" s="2"/>
      <c r="T519" s="2"/>
    </row>
    <row r="520" spans="16:20" ht="15.75" customHeight="1" x14ac:dyDescent="0.25">
      <c r="P520" s="2"/>
      <c r="Q520" s="2"/>
      <c r="R520" s="2"/>
      <c r="S520" s="2"/>
      <c r="T520" s="2"/>
    </row>
    <row r="521" spans="16:20" ht="15.75" customHeight="1" x14ac:dyDescent="0.25">
      <c r="P521" s="2"/>
      <c r="Q521" s="2"/>
      <c r="R521" s="2"/>
      <c r="S521" s="2"/>
      <c r="T521" s="2"/>
    </row>
    <row r="522" spans="16:20" ht="15.75" customHeight="1" x14ac:dyDescent="0.25">
      <c r="P522" s="2"/>
      <c r="Q522" s="2"/>
      <c r="R522" s="2"/>
      <c r="S522" s="2"/>
      <c r="T522" s="2"/>
    </row>
    <row r="523" spans="16:20" ht="15.75" customHeight="1" x14ac:dyDescent="0.25">
      <c r="P523" s="2"/>
      <c r="Q523" s="2"/>
      <c r="R523" s="2"/>
      <c r="S523" s="2"/>
      <c r="T523" s="2"/>
    </row>
    <row r="524" spans="16:20" ht="15.75" customHeight="1" x14ac:dyDescent="0.25">
      <c r="P524" s="2"/>
      <c r="Q524" s="2"/>
      <c r="R524" s="2"/>
      <c r="S524" s="2"/>
      <c r="T524" s="2"/>
    </row>
    <row r="525" spans="16:20" ht="15.75" customHeight="1" x14ac:dyDescent="0.25">
      <c r="P525" s="2"/>
      <c r="Q525" s="2"/>
      <c r="R525" s="2"/>
      <c r="S525" s="2"/>
      <c r="T525" s="2"/>
    </row>
    <row r="526" spans="16:20" ht="15.75" customHeight="1" x14ac:dyDescent="0.25">
      <c r="P526" s="2"/>
      <c r="Q526" s="2"/>
      <c r="R526" s="2"/>
      <c r="S526" s="2"/>
      <c r="T526" s="2"/>
    </row>
    <row r="527" spans="16:20" ht="15.75" customHeight="1" x14ac:dyDescent="0.25">
      <c r="P527" s="2"/>
      <c r="Q527" s="2"/>
      <c r="R527" s="2"/>
      <c r="S527" s="2"/>
      <c r="T527" s="2"/>
    </row>
    <row r="528" spans="16:20" ht="15.75" customHeight="1" x14ac:dyDescent="0.25">
      <c r="P528" s="2"/>
      <c r="Q528" s="2"/>
      <c r="R528" s="2"/>
      <c r="S528" s="2"/>
      <c r="T528" s="2"/>
    </row>
    <row r="529" spans="16:20" ht="15.75" customHeight="1" x14ac:dyDescent="0.25">
      <c r="P529" s="2"/>
      <c r="Q529" s="2"/>
      <c r="R529" s="2"/>
      <c r="S529" s="2"/>
      <c r="T529" s="2"/>
    </row>
    <row r="530" spans="16:20" ht="15.75" customHeight="1" x14ac:dyDescent="0.25">
      <c r="P530" s="2"/>
      <c r="Q530" s="2"/>
      <c r="R530" s="2"/>
      <c r="S530" s="2"/>
      <c r="T530" s="2"/>
    </row>
    <row r="531" spans="16:20" ht="15.75" customHeight="1" x14ac:dyDescent="0.25">
      <c r="P531" s="2"/>
      <c r="Q531" s="2"/>
      <c r="R531" s="2"/>
      <c r="S531" s="2"/>
      <c r="T531" s="2"/>
    </row>
    <row r="532" spans="16:20" ht="15.75" customHeight="1" x14ac:dyDescent="0.25">
      <c r="P532" s="2"/>
      <c r="Q532" s="2"/>
      <c r="R532" s="2"/>
      <c r="S532" s="2"/>
      <c r="T532" s="2"/>
    </row>
    <row r="533" spans="16:20" ht="15.75" customHeight="1" x14ac:dyDescent="0.25">
      <c r="P533" s="2"/>
      <c r="Q533" s="2"/>
      <c r="R533" s="2"/>
      <c r="S533" s="2"/>
      <c r="T533" s="2"/>
    </row>
    <row r="534" spans="16:20" ht="15.75" customHeight="1" x14ac:dyDescent="0.25">
      <c r="P534" s="2"/>
      <c r="Q534" s="2"/>
      <c r="R534" s="2"/>
      <c r="S534" s="2"/>
      <c r="T534" s="2"/>
    </row>
    <row r="535" spans="16:20" ht="15.75" customHeight="1" x14ac:dyDescent="0.25">
      <c r="P535" s="2"/>
      <c r="Q535" s="2"/>
      <c r="R535" s="2"/>
      <c r="S535" s="2"/>
      <c r="T535" s="2"/>
    </row>
    <row r="536" spans="16:20" ht="15.75" customHeight="1" x14ac:dyDescent="0.25">
      <c r="P536" s="2"/>
      <c r="Q536" s="2"/>
      <c r="R536" s="2"/>
      <c r="S536" s="2"/>
      <c r="T536" s="2"/>
    </row>
    <row r="537" spans="16:20" ht="15.75" customHeight="1" x14ac:dyDescent="0.25">
      <c r="P537" s="2"/>
      <c r="Q537" s="2"/>
      <c r="R537" s="2"/>
      <c r="S537" s="2"/>
      <c r="T537" s="2"/>
    </row>
    <row r="538" spans="16:20" ht="15.75" customHeight="1" x14ac:dyDescent="0.25">
      <c r="P538" s="2"/>
      <c r="Q538" s="2"/>
      <c r="R538" s="2"/>
      <c r="S538" s="2"/>
      <c r="T538" s="2"/>
    </row>
    <row r="539" spans="16:20" ht="15.75" customHeight="1" x14ac:dyDescent="0.25">
      <c r="P539" s="2"/>
      <c r="Q539" s="2"/>
      <c r="R539" s="2"/>
      <c r="S539" s="2"/>
      <c r="T539" s="2"/>
    </row>
    <row r="540" spans="16:20" ht="15.75" customHeight="1" x14ac:dyDescent="0.25">
      <c r="P540" s="2"/>
      <c r="Q540" s="2"/>
      <c r="R540" s="2"/>
      <c r="S540" s="2"/>
      <c r="T540" s="2"/>
    </row>
    <row r="541" spans="16:20" ht="15.75" customHeight="1" x14ac:dyDescent="0.25">
      <c r="P541" s="2"/>
      <c r="Q541" s="2"/>
      <c r="R541" s="2"/>
      <c r="S541" s="2"/>
      <c r="T541" s="2"/>
    </row>
    <row r="542" spans="16:20" ht="15.75" customHeight="1" x14ac:dyDescent="0.25">
      <c r="P542" s="2"/>
      <c r="Q542" s="2"/>
      <c r="R542" s="2"/>
      <c r="S542" s="2"/>
      <c r="T542" s="2"/>
    </row>
    <row r="543" spans="16:20" ht="15.75" customHeight="1" x14ac:dyDescent="0.25">
      <c r="P543" s="2"/>
      <c r="Q543" s="2"/>
      <c r="R543" s="2"/>
      <c r="S543" s="2"/>
      <c r="T543" s="2"/>
    </row>
    <row r="544" spans="16:20" ht="15.75" customHeight="1" x14ac:dyDescent="0.25">
      <c r="P544" s="2"/>
      <c r="Q544" s="2"/>
      <c r="R544" s="2"/>
      <c r="S544" s="2"/>
      <c r="T544" s="2"/>
    </row>
    <row r="545" spans="16:20" ht="15.75" customHeight="1" x14ac:dyDescent="0.25">
      <c r="P545" s="2"/>
      <c r="Q545" s="2"/>
      <c r="R545" s="2"/>
      <c r="S545" s="2"/>
      <c r="T545" s="2"/>
    </row>
    <row r="546" spans="16:20" ht="15.75" customHeight="1" x14ac:dyDescent="0.25">
      <c r="P546" s="2"/>
      <c r="Q546" s="2"/>
      <c r="R546" s="2"/>
      <c r="S546" s="2"/>
      <c r="T546" s="2"/>
    </row>
    <row r="547" spans="16:20" ht="15.75" customHeight="1" x14ac:dyDescent="0.25">
      <c r="P547" s="2"/>
      <c r="Q547" s="2"/>
      <c r="R547" s="2"/>
      <c r="S547" s="2"/>
      <c r="T547" s="2"/>
    </row>
    <row r="548" spans="16:20" ht="15.75" customHeight="1" x14ac:dyDescent="0.25">
      <c r="P548" s="2"/>
      <c r="Q548" s="2"/>
      <c r="R548" s="2"/>
      <c r="S548" s="2"/>
      <c r="T548" s="2"/>
    </row>
    <row r="549" spans="16:20" ht="15.75" customHeight="1" x14ac:dyDescent="0.25">
      <c r="P549" s="2"/>
      <c r="Q549" s="2"/>
      <c r="R549" s="2"/>
      <c r="S549" s="2"/>
      <c r="T549" s="2"/>
    </row>
    <row r="550" spans="16:20" ht="15.75" customHeight="1" x14ac:dyDescent="0.25">
      <c r="P550" s="2"/>
      <c r="Q550" s="2"/>
      <c r="R550" s="2"/>
      <c r="S550" s="2"/>
      <c r="T550" s="2"/>
    </row>
    <row r="551" spans="16:20" ht="15.75" customHeight="1" x14ac:dyDescent="0.25">
      <c r="P551" s="2"/>
      <c r="Q551" s="2"/>
      <c r="R551" s="2"/>
      <c r="S551" s="2"/>
      <c r="T551" s="2"/>
    </row>
    <row r="552" spans="16:20" ht="15.75" customHeight="1" x14ac:dyDescent="0.25">
      <c r="P552" s="2"/>
      <c r="Q552" s="2"/>
      <c r="R552" s="2"/>
      <c r="S552" s="2"/>
      <c r="T552" s="2"/>
    </row>
    <row r="553" spans="16:20" ht="15.75" customHeight="1" x14ac:dyDescent="0.25">
      <c r="P553" s="2"/>
      <c r="Q553" s="2"/>
      <c r="R553" s="2"/>
      <c r="S553" s="2"/>
      <c r="T553" s="2"/>
    </row>
    <row r="554" spans="16:20" ht="15.75" customHeight="1" x14ac:dyDescent="0.25">
      <c r="P554" s="2"/>
      <c r="Q554" s="2"/>
      <c r="R554" s="2"/>
      <c r="S554" s="2"/>
      <c r="T554" s="2"/>
    </row>
    <row r="555" spans="16:20" ht="15.75" customHeight="1" x14ac:dyDescent="0.25">
      <c r="P555" s="2"/>
      <c r="Q555" s="2"/>
      <c r="R555" s="2"/>
      <c r="S555" s="2"/>
      <c r="T555" s="2"/>
    </row>
    <row r="556" spans="16:20" ht="15.75" customHeight="1" x14ac:dyDescent="0.25">
      <c r="P556" s="2"/>
      <c r="Q556" s="2"/>
      <c r="R556" s="2"/>
      <c r="S556" s="2"/>
      <c r="T556" s="2"/>
    </row>
    <row r="557" spans="16:20" ht="15.75" customHeight="1" x14ac:dyDescent="0.25">
      <c r="P557" s="2"/>
      <c r="Q557" s="2"/>
      <c r="R557" s="2"/>
      <c r="S557" s="2"/>
      <c r="T557" s="2"/>
    </row>
    <row r="558" spans="16:20" ht="15.75" customHeight="1" x14ac:dyDescent="0.25">
      <c r="P558" s="2"/>
      <c r="Q558" s="2"/>
      <c r="R558" s="2"/>
      <c r="S558" s="2"/>
      <c r="T558" s="2"/>
    </row>
    <row r="559" spans="16:20" ht="15.75" customHeight="1" x14ac:dyDescent="0.25">
      <c r="P559" s="2"/>
      <c r="Q559" s="2"/>
      <c r="R559" s="2"/>
      <c r="S559" s="2"/>
      <c r="T559" s="2"/>
    </row>
    <row r="560" spans="16:20" ht="15.75" customHeight="1" x14ac:dyDescent="0.25">
      <c r="P560" s="2"/>
      <c r="Q560" s="2"/>
      <c r="R560" s="2"/>
      <c r="S560" s="2"/>
      <c r="T560" s="2"/>
    </row>
    <row r="561" spans="16:20" ht="15.75" customHeight="1" x14ac:dyDescent="0.25">
      <c r="P561" s="2"/>
      <c r="Q561" s="2"/>
      <c r="R561" s="2"/>
      <c r="S561" s="2"/>
      <c r="T561" s="2"/>
    </row>
    <row r="562" spans="16:20" ht="15.75" customHeight="1" x14ac:dyDescent="0.25">
      <c r="P562" s="2"/>
      <c r="Q562" s="2"/>
      <c r="R562" s="2"/>
      <c r="S562" s="2"/>
      <c r="T562" s="2"/>
    </row>
    <row r="563" spans="16:20" ht="15.75" customHeight="1" x14ac:dyDescent="0.25">
      <c r="P563" s="2"/>
      <c r="Q563" s="2"/>
      <c r="R563" s="2"/>
      <c r="S563" s="2"/>
      <c r="T563" s="2"/>
    </row>
    <row r="564" spans="16:20" ht="15.75" customHeight="1" x14ac:dyDescent="0.25">
      <c r="P564" s="2"/>
      <c r="Q564" s="2"/>
      <c r="R564" s="2"/>
      <c r="S564" s="2"/>
      <c r="T564" s="2"/>
    </row>
    <row r="565" spans="16:20" ht="15.75" customHeight="1" x14ac:dyDescent="0.25">
      <c r="P565" s="2"/>
      <c r="Q565" s="2"/>
      <c r="R565" s="2"/>
      <c r="S565" s="2"/>
      <c r="T565" s="2"/>
    </row>
    <row r="566" spans="16:20" ht="15.75" customHeight="1" x14ac:dyDescent="0.25">
      <c r="P566" s="2"/>
      <c r="Q566" s="2"/>
      <c r="R566" s="2"/>
      <c r="S566" s="2"/>
      <c r="T566" s="2"/>
    </row>
    <row r="567" spans="16:20" ht="15.75" customHeight="1" x14ac:dyDescent="0.25">
      <c r="P567" s="2"/>
      <c r="Q567" s="2"/>
      <c r="R567" s="2"/>
      <c r="S567" s="2"/>
      <c r="T567" s="2"/>
    </row>
    <row r="568" spans="16:20" ht="15.75" customHeight="1" x14ac:dyDescent="0.25">
      <c r="P568" s="2"/>
      <c r="Q568" s="2"/>
      <c r="R568" s="2"/>
      <c r="S568" s="2"/>
      <c r="T568" s="2"/>
    </row>
    <row r="569" spans="16:20" ht="15.75" customHeight="1" x14ac:dyDescent="0.25">
      <c r="P569" s="2"/>
      <c r="Q569" s="2"/>
      <c r="R569" s="2"/>
      <c r="S569" s="2"/>
      <c r="T569" s="2"/>
    </row>
    <row r="570" spans="16:20" ht="15.75" customHeight="1" x14ac:dyDescent="0.25">
      <c r="P570" s="2"/>
      <c r="Q570" s="2"/>
      <c r="R570" s="2"/>
      <c r="S570" s="2"/>
      <c r="T570" s="2"/>
    </row>
    <row r="571" spans="16:20" ht="15.75" customHeight="1" x14ac:dyDescent="0.25">
      <c r="P571" s="2"/>
      <c r="Q571" s="2"/>
      <c r="R571" s="2"/>
      <c r="S571" s="2"/>
      <c r="T571" s="2"/>
    </row>
    <row r="572" spans="16:20" ht="15.75" customHeight="1" x14ac:dyDescent="0.25">
      <c r="P572" s="2"/>
      <c r="Q572" s="2"/>
      <c r="R572" s="2"/>
      <c r="S572" s="2"/>
      <c r="T572" s="2"/>
    </row>
    <row r="573" spans="16:20" ht="15.75" customHeight="1" x14ac:dyDescent="0.25">
      <c r="P573" s="2"/>
      <c r="Q573" s="2"/>
      <c r="R573" s="2"/>
      <c r="S573" s="2"/>
      <c r="T573" s="2"/>
    </row>
    <row r="574" spans="16:20" ht="15.75" customHeight="1" x14ac:dyDescent="0.25">
      <c r="P574" s="2"/>
      <c r="Q574" s="2"/>
      <c r="R574" s="2"/>
      <c r="S574" s="2"/>
      <c r="T574" s="2"/>
    </row>
    <row r="575" spans="16:20" ht="15.75" customHeight="1" x14ac:dyDescent="0.25">
      <c r="P575" s="2"/>
      <c r="Q575" s="2"/>
      <c r="R575" s="2"/>
      <c r="S575" s="2"/>
      <c r="T575" s="2"/>
    </row>
    <row r="576" spans="16:20" ht="15.75" customHeight="1" x14ac:dyDescent="0.25">
      <c r="P576" s="2"/>
      <c r="Q576" s="2"/>
      <c r="R576" s="2"/>
      <c r="S576" s="2"/>
      <c r="T576" s="2"/>
    </row>
    <row r="577" spans="16:20" ht="15.75" customHeight="1" x14ac:dyDescent="0.25">
      <c r="P577" s="2"/>
      <c r="Q577" s="2"/>
      <c r="R577" s="2"/>
      <c r="S577" s="2"/>
      <c r="T577" s="2"/>
    </row>
    <row r="578" spans="16:20" ht="15.75" customHeight="1" x14ac:dyDescent="0.25">
      <c r="P578" s="2"/>
      <c r="Q578" s="2"/>
      <c r="R578" s="2"/>
      <c r="S578" s="2"/>
      <c r="T578" s="2"/>
    </row>
    <row r="579" spans="16:20" ht="15.75" customHeight="1" x14ac:dyDescent="0.25">
      <c r="P579" s="2"/>
      <c r="Q579" s="2"/>
      <c r="R579" s="2"/>
      <c r="S579" s="2"/>
      <c r="T579" s="2"/>
    </row>
    <row r="580" spans="16:20" ht="15.75" customHeight="1" x14ac:dyDescent="0.25">
      <c r="P580" s="2"/>
      <c r="Q580" s="2"/>
      <c r="R580" s="2"/>
      <c r="S580" s="2"/>
      <c r="T580" s="2"/>
    </row>
    <row r="581" spans="16:20" ht="15.75" customHeight="1" x14ac:dyDescent="0.25">
      <c r="P581" s="2"/>
      <c r="Q581" s="2"/>
      <c r="R581" s="2"/>
      <c r="S581" s="2"/>
      <c r="T581" s="2"/>
    </row>
    <row r="582" spans="16:20" ht="15.75" customHeight="1" x14ac:dyDescent="0.25">
      <c r="P582" s="2"/>
      <c r="Q582" s="2"/>
      <c r="R582" s="2"/>
      <c r="S582" s="2"/>
      <c r="T582" s="2"/>
    </row>
    <row r="583" spans="16:20" ht="15.75" customHeight="1" x14ac:dyDescent="0.25">
      <c r="P583" s="2"/>
      <c r="Q583" s="2"/>
      <c r="R583" s="2"/>
      <c r="S583" s="2"/>
      <c r="T583" s="2"/>
    </row>
    <row r="584" spans="16:20" ht="15.75" customHeight="1" x14ac:dyDescent="0.25">
      <c r="P584" s="2"/>
      <c r="Q584" s="2"/>
      <c r="R584" s="2"/>
      <c r="S584" s="2"/>
      <c r="T584" s="2"/>
    </row>
    <row r="585" spans="16:20" ht="15.75" customHeight="1" x14ac:dyDescent="0.25">
      <c r="P585" s="2"/>
      <c r="Q585" s="2"/>
      <c r="R585" s="2"/>
      <c r="S585" s="2"/>
      <c r="T585" s="2"/>
    </row>
    <row r="586" spans="16:20" ht="15.75" customHeight="1" x14ac:dyDescent="0.25">
      <c r="P586" s="2"/>
      <c r="Q586" s="2"/>
      <c r="R586" s="2"/>
      <c r="S586" s="2"/>
      <c r="T586" s="2"/>
    </row>
    <row r="587" spans="16:20" ht="15.75" customHeight="1" x14ac:dyDescent="0.25">
      <c r="P587" s="2"/>
      <c r="Q587" s="2"/>
      <c r="R587" s="2"/>
      <c r="S587" s="2"/>
      <c r="T587" s="2"/>
    </row>
    <row r="588" spans="16:20" ht="15.75" customHeight="1" x14ac:dyDescent="0.25">
      <c r="P588" s="2"/>
      <c r="Q588" s="2"/>
      <c r="R588" s="2"/>
      <c r="S588" s="2"/>
      <c r="T588" s="2"/>
    </row>
    <row r="589" spans="16:20" ht="15.75" customHeight="1" x14ac:dyDescent="0.25">
      <c r="P589" s="2"/>
      <c r="Q589" s="2"/>
      <c r="R589" s="2"/>
      <c r="S589" s="2"/>
      <c r="T589" s="2"/>
    </row>
    <row r="590" spans="16:20" ht="15.75" customHeight="1" x14ac:dyDescent="0.25">
      <c r="P590" s="2"/>
      <c r="Q590" s="2"/>
      <c r="R590" s="2"/>
      <c r="S590" s="2"/>
      <c r="T590" s="2"/>
    </row>
    <row r="591" spans="16:20" ht="15.75" customHeight="1" x14ac:dyDescent="0.25">
      <c r="P591" s="2"/>
      <c r="Q591" s="2"/>
      <c r="R591" s="2"/>
      <c r="S591" s="2"/>
      <c r="T591" s="2"/>
    </row>
    <row r="592" spans="16:20" ht="15.75" customHeight="1" x14ac:dyDescent="0.25">
      <c r="P592" s="2"/>
      <c r="Q592" s="2"/>
      <c r="R592" s="2"/>
      <c r="S592" s="2"/>
      <c r="T592" s="2"/>
    </row>
    <row r="593" spans="16:20" ht="15.75" customHeight="1" x14ac:dyDescent="0.25">
      <c r="P593" s="2"/>
      <c r="Q593" s="2"/>
      <c r="R593" s="2"/>
      <c r="S593" s="2"/>
      <c r="T593" s="2"/>
    </row>
    <row r="594" spans="16:20" ht="15.75" customHeight="1" x14ac:dyDescent="0.25">
      <c r="P594" s="2"/>
      <c r="Q594" s="2"/>
      <c r="R594" s="2"/>
      <c r="S594" s="2"/>
      <c r="T594" s="2"/>
    </row>
    <row r="595" spans="16:20" ht="15.75" customHeight="1" x14ac:dyDescent="0.25">
      <c r="P595" s="2"/>
      <c r="Q595" s="2"/>
      <c r="R595" s="2"/>
      <c r="S595" s="2"/>
      <c r="T595" s="2"/>
    </row>
    <row r="596" spans="16:20" ht="15.75" customHeight="1" x14ac:dyDescent="0.25">
      <c r="P596" s="2"/>
      <c r="Q596" s="2"/>
      <c r="R596" s="2"/>
      <c r="S596" s="2"/>
      <c r="T596" s="2"/>
    </row>
    <row r="597" spans="16:20" ht="15.75" customHeight="1" x14ac:dyDescent="0.25">
      <c r="P597" s="2"/>
      <c r="Q597" s="2"/>
      <c r="R597" s="2"/>
      <c r="S597" s="2"/>
      <c r="T597" s="2"/>
    </row>
    <row r="598" spans="16:20" ht="15.75" customHeight="1" x14ac:dyDescent="0.25">
      <c r="P598" s="2"/>
      <c r="Q598" s="2"/>
      <c r="R598" s="2"/>
      <c r="S598" s="2"/>
      <c r="T598" s="2"/>
    </row>
    <row r="599" spans="16:20" ht="15.75" customHeight="1" x14ac:dyDescent="0.25">
      <c r="P599" s="2"/>
      <c r="Q599" s="2"/>
      <c r="R599" s="2"/>
      <c r="S599" s="2"/>
      <c r="T599" s="2"/>
    </row>
    <row r="600" spans="16:20" ht="15.75" customHeight="1" x14ac:dyDescent="0.25">
      <c r="P600" s="2"/>
      <c r="Q600" s="2"/>
      <c r="R600" s="2"/>
      <c r="S600" s="2"/>
      <c r="T600" s="2"/>
    </row>
    <row r="601" spans="16:20" ht="15.75" customHeight="1" x14ac:dyDescent="0.25">
      <c r="P601" s="2"/>
      <c r="Q601" s="2"/>
      <c r="R601" s="2"/>
      <c r="S601" s="2"/>
      <c r="T601" s="2"/>
    </row>
    <row r="602" spans="16:20" ht="15.75" customHeight="1" x14ac:dyDescent="0.25">
      <c r="P602" s="2"/>
      <c r="Q602" s="2"/>
      <c r="R602" s="2"/>
      <c r="S602" s="2"/>
      <c r="T602" s="2"/>
    </row>
    <row r="603" spans="16:20" ht="15.75" customHeight="1" x14ac:dyDescent="0.25">
      <c r="P603" s="2"/>
      <c r="Q603" s="2"/>
      <c r="R603" s="2"/>
      <c r="S603" s="2"/>
      <c r="T603" s="2"/>
    </row>
    <row r="604" spans="16:20" ht="15.75" customHeight="1" x14ac:dyDescent="0.25">
      <c r="P604" s="2"/>
      <c r="Q604" s="2"/>
      <c r="R604" s="2"/>
      <c r="S604" s="2"/>
      <c r="T604" s="2"/>
    </row>
    <row r="605" spans="16:20" ht="15.75" customHeight="1" x14ac:dyDescent="0.25">
      <c r="P605" s="2"/>
      <c r="Q605" s="2"/>
      <c r="R605" s="2"/>
      <c r="S605" s="2"/>
      <c r="T605" s="2"/>
    </row>
    <row r="606" spans="16:20" ht="15.75" customHeight="1" x14ac:dyDescent="0.25">
      <c r="P606" s="2"/>
      <c r="Q606" s="2"/>
      <c r="R606" s="2"/>
      <c r="S606" s="2"/>
      <c r="T606" s="2"/>
    </row>
    <row r="607" spans="16:20" ht="15.75" customHeight="1" x14ac:dyDescent="0.25">
      <c r="P607" s="2"/>
      <c r="Q607" s="2"/>
      <c r="R607" s="2"/>
      <c r="S607" s="2"/>
      <c r="T607" s="2"/>
    </row>
    <row r="608" spans="16:20" ht="15.75" customHeight="1" x14ac:dyDescent="0.25">
      <c r="P608" s="2"/>
      <c r="Q608" s="2"/>
      <c r="R608" s="2"/>
      <c r="S608" s="2"/>
      <c r="T608" s="2"/>
    </row>
    <row r="609" spans="16:20" ht="15.75" customHeight="1" x14ac:dyDescent="0.25">
      <c r="P609" s="2"/>
      <c r="Q609" s="2"/>
      <c r="R609" s="2"/>
      <c r="S609" s="2"/>
      <c r="T609" s="2"/>
    </row>
    <row r="610" spans="16:20" ht="15.75" customHeight="1" x14ac:dyDescent="0.25">
      <c r="P610" s="2"/>
      <c r="Q610" s="2"/>
      <c r="R610" s="2"/>
      <c r="S610" s="2"/>
      <c r="T610" s="2"/>
    </row>
    <row r="611" spans="16:20" ht="15.75" customHeight="1" x14ac:dyDescent="0.25">
      <c r="P611" s="2"/>
      <c r="Q611" s="2"/>
      <c r="R611" s="2"/>
      <c r="S611" s="2"/>
      <c r="T611" s="2"/>
    </row>
    <row r="612" spans="16:20" ht="15.75" customHeight="1" x14ac:dyDescent="0.25">
      <c r="P612" s="2"/>
      <c r="Q612" s="2"/>
      <c r="R612" s="2"/>
      <c r="S612" s="2"/>
      <c r="T612" s="2"/>
    </row>
    <row r="613" spans="16:20" ht="15.75" customHeight="1" x14ac:dyDescent="0.25">
      <c r="P613" s="2"/>
      <c r="Q613" s="2"/>
      <c r="R613" s="2"/>
      <c r="S613" s="2"/>
      <c r="T613" s="2"/>
    </row>
    <row r="614" spans="16:20" ht="15.75" customHeight="1" x14ac:dyDescent="0.25">
      <c r="P614" s="2"/>
      <c r="Q614" s="2"/>
      <c r="R614" s="2"/>
      <c r="S614" s="2"/>
      <c r="T614" s="2"/>
    </row>
    <row r="615" spans="16:20" ht="15.75" customHeight="1" x14ac:dyDescent="0.25">
      <c r="P615" s="2"/>
      <c r="Q615" s="2"/>
      <c r="R615" s="2"/>
      <c r="S615" s="2"/>
      <c r="T615" s="2"/>
    </row>
    <row r="616" spans="16:20" ht="15.75" customHeight="1" x14ac:dyDescent="0.25">
      <c r="P616" s="2"/>
      <c r="Q616" s="2"/>
      <c r="R616" s="2"/>
      <c r="S616" s="2"/>
      <c r="T616" s="2"/>
    </row>
    <row r="617" spans="16:20" ht="15.75" customHeight="1" x14ac:dyDescent="0.25">
      <c r="P617" s="2"/>
      <c r="Q617" s="2"/>
      <c r="R617" s="2"/>
      <c r="S617" s="2"/>
      <c r="T617" s="2"/>
    </row>
    <row r="618" spans="16:20" ht="15.75" customHeight="1" x14ac:dyDescent="0.25">
      <c r="P618" s="2"/>
      <c r="Q618" s="2"/>
      <c r="R618" s="2"/>
      <c r="S618" s="2"/>
      <c r="T618" s="2"/>
    </row>
    <row r="619" spans="16:20" ht="15.75" customHeight="1" x14ac:dyDescent="0.25">
      <c r="P619" s="2"/>
      <c r="Q619" s="2"/>
      <c r="R619" s="2"/>
      <c r="S619" s="2"/>
      <c r="T619" s="2"/>
    </row>
    <row r="620" spans="16:20" ht="15.75" customHeight="1" x14ac:dyDescent="0.25">
      <c r="P620" s="2"/>
      <c r="Q620" s="2"/>
      <c r="R620" s="2"/>
      <c r="S620" s="2"/>
      <c r="T620" s="2"/>
    </row>
    <row r="621" spans="16:20" ht="15.75" customHeight="1" x14ac:dyDescent="0.25">
      <c r="P621" s="2"/>
      <c r="Q621" s="2"/>
      <c r="R621" s="2"/>
      <c r="S621" s="2"/>
      <c r="T621" s="2"/>
    </row>
    <row r="622" spans="16:20" ht="15.75" customHeight="1" x14ac:dyDescent="0.25">
      <c r="P622" s="2"/>
      <c r="Q622" s="2"/>
      <c r="R622" s="2"/>
      <c r="S622" s="2"/>
      <c r="T622" s="2"/>
    </row>
    <row r="623" spans="16:20" ht="15.75" customHeight="1" x14ac:dyDescent="0.25">
      <c r="P623" s="2"/>
      <c r="Q623" s="2"/>
      <c r="R623" s="2"/>
      <c r="S623" s="2"/>
      <c r="T623" s="2"/>
    </row>
    <row r="624" spans="16:20" ht="15.75" customHeight="1" x14ac:dyDescent="0.25">
      <c r="P624" s="2"/>
      <c r="Q624" s="2"/>
      <c r="R624" s="2"/>
      <c r="S624" s="2"/>
      <c r="T624" s="2"/>
    </row>
    <row r="625" spans="16:20" ht="15.75" customHeight="1" x14ac:dyDescent="0.25">
      <c r="P625" s="2"/>
      <c r="Q625" s="2"/>
      <c r="R625" s="2"/>
      <c r="S625" s="2"/>
      <c r="T625" s="2"/>
    </row>
    <row r="626" spans="16:20" ht="15.75" customHeight="1" x14ac:dyDescent="0.25">
      <c r="P626" s="2"/>
      <c r="Q626" s="2"/>
      <c r="R626" s="2"/>
      <c r="S626" s="2"/>
      <c r="T626" s="2"/>
    </row>
    <row r="627" spans="16:20" ht="15.75" customHeight="1" x14ac:dyDescent="0.25">
      <c r="P627" s="2"/>
      <c r="Q627" s="2"/>
      <c r="R627" s="2"/>
      <c r="S627" s="2"/>
      <c r="T627" s="2"/>
    </row>
    <row r="628" spans="16:20" ht="15.75" customHeight="1" x14ac:dyDescent="0.25">
      <c r="P628" s="2"/>
      <c r="Q628" s="2"/>
      <c r="R628" s="2"/>
      <c r="S628" s="2"/>
      <c r="T628" s="2"/>
    </row>
    <row r="629" spans="16:20" ht="15.75" customHeight="1" x14ac:dyDescent="0.25">
      <c r="P629" s="2"/>
      <c r="Q629" s="2"/>
      <c r="R629" s="2"/>
      <c r="S629" s="2"/>
      <c r="T629" s="2"/>
    </row>
    <row r="630" spans="16:20" ht="15.75" customHeight="1" x14ac:dyDescent="0.25">
      <c r="P630" s="2"/>
      <c r="Q630" s="2"/>
      <c r="R630" s="2"/>
      <c r="S630" s="2"/>
      <c r="T630" s="2"/>
    </row>
    <row r="631" spans="16:20" ht="15.75" customHeight="1" x14ac:dyDescent="0.25">
      <c r="P631" s="2"/>
      <c r="Q631" s="2"/>
      <c r="R631" s="2"/>
      <c r="S631" s="2"/>
      <c r="T631" s="2"/>
    </row>
    <row r="632" spans="16:20" ht="15.75" customHeight="1" x14ac:dyDescent="0.25">
      <c r="P632" s="2"/>
      <c r="Q632" s="2"/>
      <c r="R632" s="2"/>
      <c r="S632" s="2"/>
      <c r="T632" s="2"/>
    </row>
    <row r="633" spans="16:20" ht="15.75" customHeight="1" x14ac:dyDescent="0.25">
      <c r="P633" s="2"/>
      <c r="Q633" s="2"/>
      <c r="R633" s="2"/>
      <c r="S633" s="2"/>
      <c r="T633" s="2"/>
    </row>
    <row r="634" spans="16:20" ht="15.75" customHeight="1" x14ac:dyDescent="0.25">
      <c r="P634" s="2"/>
      <c r="Q634" s="2"/>
      <c r="R634" s="2"/>
      <c r="S634" s="2"/>
      <c r="T634" s="2"/>
    </row>
    <row r="635" spans="16:20" ht="15.75" customHeight="1" x14ac:dyDescent="0.25">
      <c r="P635" s="2"/>
      <c r="Q635" s="2"/>
      <c r="R635" s="2"/>
      <c r="S635" s="2"/>
      <c r="T635" s="2"/>
    </row>
    <row r="636" spans="16:20" ht="15.75" customHeight="1" x14ac:dyDescent="0.25">
      <c r="P636" s="2"/>
      <c r="Q636" s="2"/>
      <c r="R636" s="2"/>
      <c r="S636" s="2"/>
      <c r="T636" s="2"/>
    </row>
    <row r="637" spans="16:20" ht="15.75" customHeight="1" x14ac:dyDescent="0.25">
      <c r="P637" s="2"/>
      <c r="Q637" s="2"/>
      <c r="R637" s="2"/>
      <c r="S637" s="2"/>
      <c r="T637" s="2"/>
    </row>
    <row r="638" spans="16:20" ht="15.75" customHeight="1" x14ac:dyDescent="0.25">
      <c r="P638" s="2"/>
      <c r="Q638" s="2"/>
      <c r="R638" s="2"/>
      <c r="S638" s="2"/>
      <c r="T638" s="2"/>
    </row>
    <row r="639" spans="16:20" ht="15.75" customHeight="1" x14ac:dyDescent="0.25">
      <c r="P639" s="2"/>
      <c r="Q639" s="2"/>
      <c r="R639" s="2"/>
      <c r="S639" s="2"/>
      <c r="T639" s="2"/>
    </row>
    <row r="640" spans="16:20" ht="15.75" customHeight="1" x14ac:dyDescent="0.25">
      <c r="P640" s="2"/>
      <c r="Q640" s="2"/>
      <c r="R640" s="2"/>
      <c r="S640" s="2"/>
      <c r="T640" s="2"/>
    </row>
    <row r="641" spans="16:20" ht="15.75" customHeight="1" x14ac:dyDescent="0.25">
      <c r="P641" s="2"/>
      <c r="Q641" s="2"/>
      <c r="R641" s="2"/>
      <c r="S641" s="2"/>
      <c r="T641" s="2"/>
    </row>
    <row r="642" spans="16:20" ht="15.75" customHeight="1" x14ac:dyDescent="0.25">
      <c r="P642" s="2"/>
      <c r="Q642" s="2"/>
      <c r="R642" s="2"/>
      <c r="S642" s="2"/>
      <c r="T642" s="2"/>
    </row>
    <row r="643" spans="16:20" ht="15.75" customHeight="1" x14ac:dyDescent="0.25">
      <c r="P643" s="2"/>
      <c r="Q643" s="2"/>
      <c r="R643" s="2"/>
      <c r="S643" s="2"/>
      <c r="T643" s="2"/>
    </row>
    <row r="644" spans="16:20" ht="15.75" customHeight="1" x14ac:dyDescent="0.25">
      <c r="P644" s="2"/>
      <c r="Q644" s="2"/>
      <c r="R644" s="2"/>
      <c r="S644" s="2"/>
      <c r="T644" s="2"/>
    </row>
    <row r="645" spans="16:20" ht="15.75" customHeight="1" x14ac:dyDescent="0.25">
      <c r="P645" s="2"/>
      <c r="Q645" s="2"/>
      <c r="R645" s="2"/>
      <c r="S645" s="2"/>
      <c r="T645" s="2"/>
    </row>
    <row r="646" spans="16:20" ht="15.75" customHeight="1" x14ac:dyDescent="0.25">
      <c r="P646" s="2"/>
      <c r="Q646" s="2"/>
      <c r="R646" s="2"/>
      <c r="S646" s="2"/>
      <c r="T646" s="2"/>
    </row>
    <row r="647" spans="16:20" ht="15.75" customHeight="1" x14ac:dyDescent="0.25">
      <c r="P647" s="2"/>
      <c r="Q647" s="2"/>
      <c r="R647" s="2"/>
      <c r="S647" s="2"/>
      <c r="T647" s="2"/>
    </row>
    <row r="648" spans="16:20" ht="15.75" customHeight="1" x14ac:dyDescent="0.25">
      <c r="P648" s="2"/>
      <c r="Q648" s="2"/>
      <c r="R648" s="2"/>
      <c r="S648" s="2"/>
      <c r="T648" s="2"/>
    </row>
    <row r="649" spans="16:20" ht="15.75" customHeight="1" x14ac:dyDescent="0.25">
      <c r="P649" s="2"/>
      <c r="Q649" s="2"/>
      <c r="R649" s="2"/>
      <c r="S649" s="2"/>
      <c r="T649" s="2"/>
    </row>
    <row r="650" spans="16:20" ht="15.75" customHeight="1" x14ac:dyDescent="0.25">
      <c r="P650" s="2"/>
      <c r="Q650" s="2"/>
      <c r="R650" s="2"/>
      <c r="S650" s="2"/>
      <c r="T650" s="2"/>
    </row>
    <row r="651" spans="16:20" ht="15.75" customHeight="1" x14ac:dyDescent="0.25">
      <c r="P651" s="2"/>
      <c r="Q651" s="2"/>
      <c r="R651" s="2"/>
      <c r="S651" s="2"/>
      <c r="T651" s="2"/>
    </row>
    <row r="652" spans="16:20" ht="15.75" customHeight="1" x14ac:dyDescent="0.25">
      <c r="P652" s="2"/>
      <c r="Q652" s="2"/>
      <c r="R652" s="2"/>
      <c r="S652" s="2"/>
      <c r="T652" s="2"/>
    </row>
    <row r="653" spans="16:20" ht="15.75" customHeight="1" x14ac:dyDescent="0.25">
      <c r="P653" s="2"/>
      <c r="Q653" s="2"/>
      <c r="R653" s="2"/>
      <c r="S653" s="2"/>
      <c r="T653" s="2"/>
    </row>
    <row r="654" spans="16:20" ht="15.75" customHeight="1" x14ac:dyDescent="0.25">
      <c r="P654" s="2"/>
      <c r="Q654" s="2"/>
      <c r="R654" s="2"/>
      <c r="S654" s="2"/>
      <c r="T654" s="2"/>
    </row>
    <row r="655" spans="16:20" ht="15.75" customHeight="1" x14ac:dyDescent="0.25">
      <c r="P655" s="2"/>
      <c r="Q655" s="2"/>
      <c r="R655" s="2"/>
      <c r="S655" s="2"/>
      <c r="T655" s="2"/>
    </row>
    <row r="656" spans="16:20" ht="15.75" customHeight="1" x14ac:dyDescent="0.25">
      <c r="P656" s="2"/>
      <c r="Q656" s="2"/>
      <c r="R656" s="2"/>
      <c r="S656" s="2"/>
      <c r="T656" s="2"/>
    </row>
    <row r="657" spans="16:20" ht="15.75" customHeight="1" x14ac:dyDescent="0.25">
      <c r="P657" s="2"/>
      <c r="Q657" s="2"/>
      <c r="R657" s="2"/>
      <c r="S657" s="2"/>
      <c r="T657" s="2"/>
    </row>
    <row r="658" spans="16:20" ht="15.75" customHeight="1" x14ac:dyDescent="0.25">
      <c r="P658" s="2"/>
      <c r="Q658" s="2"/>
      <c r="R658" s="2"/>
      <c r="S658" s="2"/>
      <c r="T658" s="2"/>
    </row>
    <row r="659" spans="16:20" ht="15.75" customHeight="1" x14ac:dyDescent="0.25">
      <c r="P659" s="2"/>
      <c r="Q659" s="2"/>
      <c r="R659" s="2"/>
      <c r="S659" s="2"/>
      <c r="T659" s="2"/>
    </row>
    <row r="660" spans="16:20" ht="15.75" customHeight="1" x14ac:dyDescent="0.25">
      <c r="P660" s="2"/>
      <c r="Q660" s="2"/>
      <c r="R660" s="2"/>
      <c r="S660" s="2"/>
      <c r="T660" s="2"/>
    </row>
    <row r="661" spans="16:20" ht="15.75" customHeight="1" x14ac:dyDescent="0.25">
      <c r="P661" s="2"/>
      <c r="Q661" s="2"/>
      <c r="R661" s="2"/>
      <c r="S661" s="2"/>
      <c r="T661" s="2"/>
    </row>
    <row r="662" spans="16:20" ht="15.75" customHeight="1" x14ac:dyDescent="0.25">
      <c r="P662" s="2"/>
      <c r="Q662" s="2"/>
      <c r="R662" s="2"/>
      <c r="S662" s="2"/>
      <c r="T662" s="2"/>
    </row>
    <row r="663" spans="16:20" ht="15.75" customHeight="1" x14ac:dyDescent="0.25">
      <c r="P663" s="2"/>
      <c r="Q663" s="2"/>
      <c r="R663" s="2"/>
      <c r="S663" s="2"/>
      <c r="T663" s="2"/>
    </row>
    <row r="664" spans="16:20" ht="15.75" customHeight="1" x14ac:dyDescent="0.25">
      <c r="P664" s="2"/>
      <c r="Q664" s="2"/>
      <c r="R664" s="2"/>
      <c r="S664" s="2"/>
      <c r="T664" s="2"/>
    </row>
    <row r="665" spans="16:20" ht="15.75" customHeight="1" x14ac:dyDescent="0.25">
      <c r="P665" s="2"/>
      <c r="Q665" s="2"/>
      <c r="R665" s="2"/>
      <c r="S665" s="2"/>
      <c r="T665" s="2"/>
    </row>
    <row r="666" spans="16:20" ht="15.75" customHeight="1" x14ac:dyDescent="0.25">
      <c r="P666" s="2"/>
      <c r="Q666" s="2"/>
      <c r="R666" s="2"/>
      <c r="S666" s="2"/>
      <c r="T666" s="2"/>
    </row>
    <row r="667" spans="16:20" ht="15.75" customHeight="1" x14ac:dyDescent="0.25">
      <c r="P667" s="2"/>
      <c r="Q667" s="2"/>
      <c r="R667" s="2"/>
      <c r="S667" s="2"/>
      <c r="T667" s="2"/>
    </row>
    <row r="668" spans="16:20" ht="15.75" customHeight="1" x14ac:dyDescent="0.25">
      <c r="P668" s="2"/>
      <c r="Q668" s="2"/>
      <c r="R668" s="2"/>
      <c r="S668" s="2"/>
      <c r="T668" s="2"/>
    </row>
    <row r="669" spans="16:20" ht="15.75" customHeight="1" x14ac:dyDescent="0.25">
      <c r="P669" s="2"/>
      <c r="Q669" s="2"/>
      <c r="R669" s="2"/>
      <c r="S669" s="2"/>
      <c r="T669" s="2"/>
    </row>
    <row r="670" spans="16:20" ht="15.75" customHeight="1" x14ac:dyDescent="0.25">
      <c r="P670" s="2"/>
      <c r="Q670" s="2"/>
      <c r="R670" s="2"/>
      <c r="S670" s="2"/>
      <c r="T670" s="2"/>
    </row>
    <row r="671" spans="16:20" ht="15.75" customHeight="1" x14ac:dyDescent="0.25">
      <c r="P671" s="2"/>
      <c r="Q671" s="2"/>
      <c r="R671" s="2"/>
      <c r="S671" s="2"/>
      <c r="T671" s="2"/>
    </row>
    <row r="672" spans="16:20" ht="15.75" customHeight="1" x14ac:dyDescent="0.25">
      <c r="P672" s="2"/>
      <c r="Q672" s="2"/>
      <c r="R672" s="2"/>
      <c r="S672" s="2"/>
      <c r="T672" s="2"/>
    </row>
    <row r="673" spans="16:20" ht="15.75" customHeight="1" x14ac:dyDescent="0.25">
      <c r="P673" s="2"/>
      <c r="Q673" s="2"/>
      <c r="R673" s="2"/>
      <c r="S673" s="2"/>
      <c r="T673" s="2"/>
    </row>
    <row r="674" spans="16:20" ht="15.75" customHeight="1" x14ac:dyDescent="0.25">
      <c r="P674" s="2"/>
      <c r="Q674" s="2"/>
      <c r="R674" s="2"/>
      <c r="S674" s="2"/>
      <c r="T674" s="2"/>
    </row>
    <row r="675" spans="16:20" ht="15.75" customHeight="1" x14ac:dyDescent="0.25">
      <c r="P675" s="2"/>
      <c r="Q675" s="2"/>
      <c r="R675" s="2"/>
      <c r="S675" s="2"/>
      <c r="T675" s="2"/>
    </row>
    <row r="676" spans="16:20" ht="15.75" customHeight="1" x14ac:dyDescent="0.25">
      <c r="P676" s="2"/>
      <c r="Q676" s="2"/>
      <c r="R676" s="2"/>
      <c r="S676" s="2"/>
      <c r="T676" s="2"/>
    </row>
    <row r="677" spans="16:20" ht="15.75" customHeight="1" x14ac:dyDescent="0.25">
      <c r="P677" s="2"/>
      <c r="Q677" s="2"/>
      <c r="R677" s="2"/>
      <c r="S677" s="2"/>
      <c r="T677" s="2"/>
    </row>
    <row r="678" spans="16:20" ht="15.75" customHeight="1" x14ac:dyDescent="0.25">
      <c r="P678" s="2"/>
      <c r="Q678" s="2"/>
      <c r="R678" s="2"/>
      <c r="S678" s="2"/>
      <c r="T678" s="2"/>
    </row>
    <row r="679" spans="16:20" ht="15.75" customHeight="1" x14ac:dyDescent="0.25">
      <c r="P679" s="2"/>
      <c r="Q679" s="2"/>
      <c r="R679" s="2"/>
      <c r="S679" s="2"/>
      <c r="T679" s="2"/>
    </row>
    <row r="680" spans="16:20" ht="15.75" customHeight="1" x14ac:dyDescent="0.25">
      <c r="P680" s="2"/>
      <c r="Q680" s="2"/>
      <c r="R680" s="2"/>
      <c r="S680" s="2"/>
      <c r="T680" s="2"/>
    </row>
    <row r="681" spans="16:20" ht="15.75" customHeight="1" x14ac:dyDescent="0.25">
      <c r="P681" s="2"/>
      <c r="Q681" s="2"/>
      <c r="R681" s="2"/>
      <c r="S681" s="2"/>
      <c r="T681" s="2"/>
    </row>
    <row r="682" spans="16:20" ht="15.75" customHeight="1" x14ac:dyDescent="0.25">
      <c r="P682" s="2"/>
      <c r="Q682" s="2"/>
      <c r="R682" s="2"/>
      <c r="S682" s="2"/>
      <c r="T682" s="2"/>
    </row>
    <row r="683" spans="16:20" ht="15.75" customHeight="1" x14ac:dyDescent="0.25">
      <c r="P683" s="2"/>
      <c r="Q683" s="2"/>
      <c r="R683" s="2"/>
      <c r="S683" s="2"/>
      <c r="T683" s="2"/>
    </row>
    <row r="684" spans="16:20" ht="15.75" customHeight="1" x14ac:dyDescent="0.25">
      <c r="P684" s="2"/>
      <c r="Q684" s="2"/>
      <c r="R684" s="2"/>
      <c r="S684" s="2"/>
      <c r="T684" s="2"/>
    </row>
    <row r="685" spans="16:20" ht="15.75" customHeight="1" x14ac:dyDescent="0.25">
      <c r="P685" s="2"/>
      <c r="Q685" s="2"/>
      <c r="R685" s="2"/>
      <c r="S685" s="2"/>
      <c r="T685" s="2"/>
    </row>
    <row r="686" spans="16:20" ht="15.75" customHeight="1" x14ac:dyDescent="0.25">
      <c r="P686" s="2"/>
      <c r="Q686" s="2"/>
      <c r="R686" s="2"/>
      <c r="S686" s="2"/>
      <c r="T686" s="2"/>
    </row>
    <row r="687" spans="16:20" ht="15.75" customHeight="1" x14ac:dyDescent="0.25">
      <c r="P687" s="2"/>
      <c r="Q687" s="2"/>
      <c r="R687" s="2"/>
      <c r="S687" s="2"/>
      <c r="T687" s="2"/>
    </row>
    <row r="688" spans="16:20" ht="15.75" customHeight="1" x14ac:dyDescent="0.25">
      <c r="P688" s="2"/>
      <c r="Q688" s="2"/>
      <c r="R688" s="2"/>
      <c r="S688" s="2"/>
      <c r="T688" s="2"/>
    </row>
    <row r="689" spans="16:20" ht="15.75" customHeight="1" x14ac:dyDescent="0.25">
      <c r="P689" s="2"/>
      <c r="Q689" s="2"/>
      <c r="R689" s="2"/>
      <c r="S689" s="2"/>
      <c r="T689" s="2"/>
    </row>
    <row r="690" spans="16:20" ht="15.75" customHeight="1" x14ac:dyDescent="0.25">
      <c r="P690" s="2"/>
      <c r="Q690" s="2"/>
      <c r="R690" s="2"/>
      <c r="S690" s="2"/>
      <c r="T690" s="2"/>
    </row>
    <row r="691" spans="16:20" ht="15.75" customHeight="1" x14ac:dyDescent="0.25">
      <c r="P691" s="2"/>
      <c r="Q691" s="2"/>
      <c r="R691" s="2"/>
      <c r="S691" s="2"/>
      <c r="T691" s="2"/>
    </row>
    <row r="692" spans="16:20" ht="15.75" customHeight="1" x14ac:dyDescent="0.25">
      <c r="P692" s="2"/>
      <c r="Q692" s="2"/>
      <c r="R692" s="2"/>
      <c r="S692" s="2"/>
      <c r="T692" s="2"/>
    </row>
    <row r="693" spans="16:20" ht="15.75" customHeight="1" x14ac:dyDescent="0.25">
      <c r="P693" s="2"/>
      <c r="Q693" s="2"/>
      <c r="R693" s="2"/>
      <c r="S693" s="2"/>
      <c r="T693" s="2"/>
    </row>
    <row r="694" spans="16:20" ht="15.75" customHeight="1" x14ac:dyDescent="0.25">
      <c r="P694" s="2"/>
      <c r="Q694" s="2"/>
      <c r="R694" s="2"/>
      <c r="S694" s="2"/>
      <c r="T694" s="2"/>
    </row>
    <row r="695" spans="16:20" ht="15.75" customHeight="1" x14ac:dyDescent="0.25">
      <c r="P695" s="2"/>
      <c r="Q695" s="2"/>
      <c r="R695" s="2"/>
      <c r="S695" s="2"/>
      <c r="T695" s="2"/>
    </row>
    <row r="696" spans="16:20" ht="15.75" customHeight="1" x14ac:dyDescent="0.25">
      <c r="P696" s="2"/>
      <c r="Q696" s="2"/>
      <c r="R696" s="2"/>
      <c r="S696" s="2"/>
      <c r="T696" s="2"/>
    </row>
    <row r="697" spans="16:20" ht="15.75" customHeight="1" x14ac:dyDescent="0.25">
      <c r="P697" s="2"/>
      <c r="Q697" s="2"/>
      <c r="R697" s="2"/>
      <c r="S697" s="2"/>
      <c r="T697" s="2"/>
    </row>
    <row r="698" spans="16:20" ht="15.75" customHeight="1" x14ac:dyDescent="0.25">
      <c r="P698" s="2"/>
      <c r="Q698" s="2"/>
      <c r="R698" s="2"/>
      <c r="S698" s="2"/>
      <c r="T698" s="2"/>
    </row>
    <row r="699" spans="16:20" ht="15.75" customHeight="1" x14ac:dyDescent="0.25">
      <c r="P699" s="2"/>
      <c r="Q699" s="2"/>
      <c r="R699" s="2"/>
      <c r="S699" s="2"/>
      <c r="T699" s="2"/>
    </row>
    <row r="700" spans="16:20" ht="15.75" customHeight="1" x14ac:dyDescent="0.25">
      <c r="P700" s="2"/>
      <c r="Q700" s="2"/>
      <c r="R700" s="2"/>
      <c r="S700" s="2"/>
      <c r="T700" s="2"/>
    </row>
    <row r="701" spans="16:20" ht="15.75" customHeight="1" x14ac:dyDescent="0.25">
      <c r="P701" s="2"/>
      <c r="Q701" s="2"/>
      <c r="R701" s="2"/>
      <c r="S701" s="2"/>
      <c r="T701" s="2"/>
    </row>
    <row r="702" spans="16:20" ht="15.75" customHeight="1" x14ac:dyDescent="0.25">
      <c r="P702" s="2"/>
      <c r="Q702" s="2"/>
      <c r="R702" s="2"/>
      <c r="S702" s="2"/>
      <c r="T702" s="2"/>
    </row>
    <row r="703" spans="16:20" ht="15.75" customHeight="1" x14ac:dyDescent="0.25">
      <c r="P703" s="2"/>
      <c r="Q703" s="2"/>
      <c r="R703" s="2"/>
      <c r="S703" s="2"/>
      <c r="T703" s="2"/>
    </row>
    <row r="704" spans="16:20" ht="15.75" customHeight="1" x14ac:dyDescent="0.25">
      <c r="P704" s="2"/>
      <c r="Q704" s="2"/>
      <c r="R704" s="2"/>
      <c r="S704" s="2"/>
      <c r="T704" s="2"/>
    </row>
    <row r="705" spans="16:20" ht="15.75" customHeight="1" x14ac:dyDescent="0.25">
      <c r="P705" s="2"/>
      <c r="Q705" s="2"/>
      <c r="R705" s="2"/>
      <c r="S705" s="2"/>
      <c r="T705" s="2"/>
    </row>
    <row r="706" spans="16:20" ht="15.75" customHeight="1" x14ac:dyDescent="0.25">
      <c r="P706" s="2"/>
      <c r="Q706" s="2"/>
      <c r="R706" s="2"/>
      <c r="S706" s="2"/>
      <c r="T706" s="2"/>
    </row>
    <row r="707" spans="16:20" ht="15.75" customHeight="1" x14ac:dyDescent="0.25">
      <c r="P707" s="2"/>
      <c r="Q707" s="2"/>
      <c r="R707" s="2"/>
      <c r="S707" s="2"/>
      <c r="T707" s="2"/>
    </row>
    <row r="708" spans="16:20" ht="15.75" customHeight="1" x14ac:dyDescent="0.25">
      <c r="P708" s="2"/>
      <c r="Q708" s="2"/>
      <c r="R708" s="2"/>
      <c r="S708" s="2"/>
      <c r="T708" s="2"/>
    </row>
    <row r="709" spans="16:20" ht="15.75" customHeight="1" x14ac:dyDescent="0.25">
      <c r="P709" s="2"/>
      <c r="Q709" s="2"/>
      <c r="R709" s="2"/>
      <c r="S709" s="2"/>
      <c r="T709" s="2"/>
    </row>
    <row r="710" spans="16:20" ht="15.75" customHeight="1" x14ac:dyDescent="0.25">
      <c r="P710" s="2"/>
      <c r="Q710" s="2"/>
      <c r="R710" s="2"/>
      <c r="S710" s="2"/>
      <c r="T710" s="2"/>
    </row>
    <row r="711" spans="16:20" ht="15.75" customHeight="1" x14ac:dyDescent="0.25">
      <c r="P711" s="2"/>
      <c r="Q711" s="2"/>
      <c r="R711" s="2"/>
      <c r="S711" s="2"/>
      <c r="T711" s="2"/>
    </row>
    <row r="712" spans="16:20" ht="15.75" customHeight="1" x14ac:dyDescent="0.25">
      <c r="P712" s="2"/>
      <c r="Q712" s="2"/>
      <c r="R712" s="2"/>
      <c r="S712" s="2"/>
      <c r="T712" s="2"/>
    </row>
    <row r="713" spans="16:20" ht="15.75" customHeight="1" x14ac:dyDescent="0.25">
      <c r="P713" s="2"/>
      <c r="Q713" s="2"/>
      <c r="R713" s="2"/>
      <c r="S713" s="2"/>
      <c r="T713" s="2"/>
    </row>
    <row r="714" spans="16:20" ht="15.75" customHeight="1" x14ac:dyDescent="0.25">
      <c r="P714" s="2"/>
      <c r="Q714" s="2"/>
      <c r="R714" s="2"/>
      <c r="S714" s="2"/>
      <c r="T714" s="2"/>
    </row>
    <row r="715" spans="16:20" ht="15.75" customHeight="1" x14ac:dyDescent="0.25">
      <c r="P715" s="2"/>
      <c r="Q715" s="2"/>
      <c r="R715" s="2"/>
      <c r="S715" s="2"/>
      <c r="T715" s="2"/>
    </row>
    <row r="716" spans="16:20" ht="15.75" customHeight="1" x14ac:dyDescent="0.25">
      <c r="P716" s="2"/>
      <c r="Q716" s="2"/>
      <c r="R716" s="2"/>
      <c r="S716" s="2"/>
      <c r="T716" s="2"/>
    </row>
    <row r="717" spans="16:20" ht="15.75" customHeight="1" x14ac:dyDescent="0.25">
      <c r="P717" s="2"/>
      <c r="Q717" s="2"/>
      <c r="R717" s="2"/>
      <c r="S717" s="2"/>
      <c r="T717" s="2"/>
    </row>
    <row r="718" spans="16:20" ht="15.75" customHeight="1" x14ac:dyDescent="0.25">
      <c r="P718" s="2"/>
      <c r="Q718" s="2"/>
      <c r="R718" s="2"/>
      <c r="S718" s="2"/>
      <c r="T718" s="2"/>
    </row>
    <row r="719" spans="16:20" ht="15.75" customHeight="1" x14ac:dyDescent="0.25">
      <c r="P719" s="2"/>
      <c r="Q719" s="2"/>
      <c r="R719" s="2"/>
      <c r="S719" s="2"/>
      <c r="T719" s="2"/>
    </row>
    <row r="720" spans="16:20" ht="15.75" customHeight="1" x14ac:dyDescent="0.25">
      <c r="P720" s="2"/>
      <c r="Q720" s="2"/>
      <c r="R720" s="2"/>
      <c r="S720" s="2"/>
      <c r="T720" s="2"/>
    </row>
    <row r="721" spans="16:20" ht="15.75" customHeight="1" x14ac:dyDescent="0.25">
      <c r="P721" s="2"/>
      <c r="Q721" s="2"/>
      <c r="R721" s="2"/>
      <c r="S721" s="2"/>
      <c r="T721" s="2"/>
    </row>
    <row r="722" spans="16:20" ht="15.75" customHeight="1" x14ac:dyDescent="0.25">
      <c r="P722" s="2"/>
      <c r="Q722" s="2"/>
      <c r="R722" s="2"/>
      <c r="S722" s="2"/>
      <c r="T722" s="2"/>
    </row>
    <row r="723" spans="16:20" ht="15.75" customHeight="1" x14ac:dyDescent="0.25">
      <c r="P723" s="2"/>
      <c r="Q723" s="2"/>
      <c r="R723" s="2"/>
      <c r="S723" s="2"/>
      <c r="T723" s="2"/>
    </row>
    <row r="724" spans="16:20" ht="15.75" customHeight="1" x14ac:dyDescent="0.25">
      <c r="P724" s="2"/>
      <c r="Q724" s="2"/>
      <c r="R724" s="2"/>
      <c r="S724" s="2"/>
      <c r="T724" s="2"/>
    </row>
    <row r="725" spans="16:20" ht="15.75" customHeight="1" x14ac:dyDescent="0.25">
      <c r="P725" s="2"/>
      <c r="Q725" s="2"/>
      <c r="R725" s="2"/>
      <c r="S725" s="2"/>
      <c r="T725" s="2"/>
    </row>
    <row r="726" spans="16:20" ht="15.75" customHeight="1" x14ac:dyDescent="0.25">
      <c r="P726" s="2"/>
      <c r="Q726" s="2"/>
      <c r="R726" s="2"/>
      <c r="S726" s="2"/>
      <c r="T726" s="2"/>
    </row>
    <row r="727" spans="16:20" ht="15.75" customHeight="1" x14ac:dyDescent="0.25">
      <c r="P727" s="2"/>
      <c r="Q727" s="2"/>
      <c r="R727" s="2"/>
      <c r="S727" s="2"/>
      <c r="T727" s="2"/>
    </row>
    <row r="728" spans="16:20" ht="15.75" customHeight="1" x14ac:dyDescent="0.25">
      <c r="P728" s="2"/>
      <c r="Q728" s="2"/>
      <c r="R728" s="2"/>
      <c r="S728" s="2"/>
      <c r="T728" s="2"/>
    </row>
    <row r="729" spans="16:20" ht="15.75" customHeight="1" x14ac:dyDescent="0.25">
      <c r="P729" s="2"/>
      <c r="Q729" s="2"/>
      <c r="R729" s="2"/>
      <c r="S729" s="2"/>
      <c r="T729" s="2"/>
    </row>
    <row r="730" spans="16:20" ht="15.75" customHeight="1" x14ac:dyDescent="0.25">
      <c r="P730" s="2"/>
      <c r="Q730" s="2"/>
      <c r="R730" s="2"/>
      <c r="S730" s="2"/>
      <c r="T730" s="2"/>
    </row>
    <row r="731" spans="16:20" ht="15.75" customHeight="1" x14ac:dyDescent="0.25">
      <c r="P731" s="2"/>
      <c r="Q731" s="2"/>
      <c r="R731" s="2"/>
      <c r="S731" s="2"/>
      <c r="T731" s="2"/>
    </row>
    <row r="732" spans="16:20" ht="15.75" customHeight="1" x14ac:dyDescent="0.25">
      <c r="P732" s="2"/>
      <c r="Q732" s="2"/>
      <c r="R732" s="2"/>
      <c r="S732" s="2"/>
      <c r="T732" s="2"/>
    </row>
    <row r="733" spans="16:20" ht="15.75" customHeight="1" x14ac:dyDescent="0.25">
      <c r="P733" s="2"/>
      <c r="Q733" s="2"/>
      <c r="R733" s="2"/>
      <c r="S733" s="2"/>
      <c r="T733" s="2"/>
    </row>
    <row r="734" spans="16:20" ht="15.75" customHeight="1" x14ac:dyDescent="0.25">
      <c r="P734" s="2"/>
      <c r="Q734" s="2"/>
      <c r="R734" s="2"/>
      <c r="S734" s="2"/>
      <c r="T734" s="2"/>
    </row>
    <row r="735" spans="16:20" ht="15.75" customHeight="1" x14ac:dyDescent="0.25">
      <c r="P735" s="2"/>
      <c r="Q735" s="2"/>
      <c r="R735" s="2"/>
      <c r="S735" s="2"/>
      <c r="T735" s="2"/>
    </row>
    <row r="736" spans="16:20" ht="15.75" customHeight="1" x14ac:dyDescent="0.25">
      <c r="P736" s="2"/>
      <c r="Q736" s="2"/>
      <c r="R736" s="2"/>
      <c r="S736" s="2"/>
      <c r="T736" s="2"/>
    </row>
    <row r="737" spans="16:20" ht="15.75" customHeight="1" x14ac:dyDescent="0.25">
      <c r="P737" s="2"/>
      <c r="Q737" s="2"/>
      <c r="R737" s="2"/>
      <c r="S737" s="2"/>
      <c r="T737" s="2"/>
    </row>
    <row r="738" spans="16:20" ht="15.75" customHeight="1" x14ac:dyDescent="0.25">
      <c r="P738" s="2"/>
      <c r="Q738" s="2"/>
      <c r="R738" s="2"/>
      <c r="S738" s="2"/>
      <c r="T738" s="2"/>
    </row>
    <row r="739" spans="16:20" ht="15.75" customHeight="1" x14ac:dyDescent="0.25">
      <c r="P739" s="2"/>
      <c r="Q739" s="2"/>
      <c r="R739" s="2"/>
      <c r="S739" s="2"/>
      <c r="T739" s="2"/>
    </row>
    <row r="740" spans="16:20" ht="15.75" customHeight="1" x14ac:dyDescent="0.25">
      <c r="P740" s="2"/>
      <c r="Q740" s="2"/>
      <c r="R740" s="2"/>
      <c r="S740" s="2"/>
      <c r="T740" s="2"/>
    </row>
    <row r="741" spans="16:20" ht="15.75" customHeight="1" x14ac:dyDescent="0.25">
      <c r="P741" s="2"/>
      <c r="Q741" s="2"/>
      <c r="R741" s="2"/>
      <c r="S741" s="2"/>
      <c r="T741" s="2"/>
    </row>
    <row r="742" spans="16:20" ht="15.75" customHeight="1" x14ac:dyDescent="0.25">
      <c r="P742" s="2"/>
      <c r="Q742" s="2"/>
      <c r="R742" s="2"/>
      <c r="S742" s="2"/>
      <c r="T742" s="2"/>
    </row>
    <row r="743" spans="16:20" ht="15.75" customHeight="1" x14ac:dyDescent="0.25">
      <c r="P743" s="2"/>
      <c r="Q743" s="2"/>
      <c r="R743" s="2"/>
      <c r="S743" s="2"/>
      <c r="T743" s="2"/>
    </row>
    <row r="744" spans="16:20" ht="15.75" customHeight="1" x14ac:dyDescent="0.25">
      <c r="P744" s="2"/>
      <c r="Q744" s="2"/>
      <c r="R744" s="2"/>
      <c r="S744" s="2"/>
      <c r="T744" s="2"/>
    </row>
    <row r="745" spans="16:20" ht="15.75" customHeight="1" x14ac:dyDescent="0.25">
      <c r="P745" s="2"/>
      <c r="Q745" s="2"/>
      <c r="R745" s="2"/>
      <c r="S745" s="2"/>
      <c r="T745" s="2"/>
    </row>
    <row r="746" spans="16:20" ht="15.75" customHeight="1" x14ac:dyDescent="0.25">
      <c r="P746" s="2"/>
      <c r="Q746" s="2"/>
      <c r="R746" s="2"/>
      <c r="S746" s="2"/>
      <c r="T746" s="2"/>
    </row>
    <row r="747" spans="16:20" ht="15.75" customHeight="1" x14ac:dyDescent="0.25">
      <c r="P747" s="2"/>
      <c r="Q747" s="2"/>
      <c r="R747" s="2"/>
      <c r="S747" s="2"/>
      <c r="T747" s="2"/>
    </row>
    <row r="748" spans="16:20" ht="15.75" customHeight="1" x14ac:dyDescent="0.25">
      <c r="P748" s="2"/>
      <c r="Q748" s="2"/>
      <c r="R748" s="2"/>
      <c r="S748" s="2"/>
      <c r="T748" s="2"/>
    </row>
    <row r="749" spans="16:20" ht="15.75" customHeight="1" x14ac:dyDescent="0.25">
      <c r="P749" s="2"/>
      <c r="Q749" s="2"/>
      <c r="R749" s="2"/>
      <c r="S749" s="2"/>
      <c r="T749" s="2"/>
    </row>
    <row r="750" spans="16:20" ht="15.75" customHeight="1" x14ac:dyDescent="0.25">
      <c r="P750" s="2"/>
      <c r="Q750" s="2"/>
      <c r="R750" s="2"/>
      <c r="S750" s="2"/>
      <c r="T750" s="2"/>
    </row>
    <row r="751" spans="16:20" ht="15.75" customHeight="1" x14ac:dyDescent="0.25">
      <c r="P751" s="2"/>
      <c r="Q751" s="2"/>
      <c r="R751" s="2"/>
      <c r="S751" s="2"/>
      <c r="T751" s="2"/>
    </row>
    <row r="752" spans="16:20" ht="15.75" customHeight="1" x14ac:dyDescent="0.25">
      <c r="P752" s="2"/>
      <c r="Q752" s="2"/>
      <c r="R752" s="2"/>
      <c r="S752" s="2"/>
      <c r="T752" s="2"/>
    </row>
    <row r="753" spans="16:20" ht="15.75" customHeight="1" x14ac:dyDescent="0.25">
      <c r="P753" s="2"/>
      <c r="Q753" s="2"/>
      <c r="R753" s="2"/>
      <c r="S753" s="2"/>
      <c r="T753" s="2"/>
    </row>
    <row r="754" spans="16:20" ht="15.75" customHeight="1" x14ac:dyDescent="0.25">
      <c r="P754" s="2"/>
      <c r="Q754" s="2"/>
      <c r="R754" s="2"/>
      <c r="S754" s="2"/>
      <c r="T754" s="2"/>
    </row>
    <row r="755" spans="16:20" ht="15.75" customHeight="1" x14ac:dyDescent="0.25">
      <c r="P755" s="2"/>
      <c r="Q755" s="2"/>
      <c r="R755" s="2"/>
      <c r="S755" s="2"/>
      <c r="T755" s="2"/>
    </row>
    <row r="756" spans="16:20" ht="15.75" customHeight="1" x14ac:dyDescent="0.25">
      <c r="P756" s="2"/>
      <c r="Q756" s="2"/>
      <c r="R756" s="2"/>
      <c r="S756" s="2"/>
      <c r="T756" s="2"/>
    </row>
    <row r="757" spans="16:20" ht="15.75" customHeight="1" x14ac:dyDescent="0.25">
      <c r="P757" s="2"/>
      <c r="Q757" s="2"/>
      <c r="R757" s="2"/>
      <c r="S757" s="2"/>
      <c r="T757" s="2"/>
    </row>
    <row r="758" spans="16:20" ht="15.75" customHeight="1" x14ac:dyDescent="0.25">
      <c r="P758" s="2"/>
      <c r="Q758" s="2"/>
      <c r="R758" s="2"/>
      <c r="S758" s="2"/>
      <c r="T758" s="2"/>
    </row>
    <row r="759" spans="16:20" ht="15.75" customHeight="1" x14ac:dyDescent="0.25">
      <c r="P759" s="2"/>
      <c r="Q759" s="2"/>
      <c r="R759" s="2"/>
      <c r="S759" s="2"/>
      <c r="T759" s="2"/>
    </row>
    <row r="760" spans="16:20" ht="15.75" customHeight="1" x14ac:dyDescent="0.25">
      <c r="P760" s="2"/>
      <c r="Q760" s="2"/>
      <c r="R760" s="2"/>
      <c r="S760" s="2"/>
      <c r="T760" s="2"/>
    </row>
    <row r="761" spans="16:20" ht="15.75" customHeight="1" x14ac:dyDescent="0.25">
      <c r="P761" s="2"/>
      <c r="Q761" s="2"/>
      <c r="R761" s="2"/>
      <c r="S761" s="2"/>
      <c r="T761" s="2"/>
    </row>
    <row r="762" spans="16:20" ht="15.75" customHeight="1" x14ac:dyDescent="0.25">
      <c r="P762" s="2"/>
      <c r="Q762" s="2"/>
      <c r="R762" s="2"/>
      <c r="S762" s="2"/>
      <c r="T762" s="2"/>
    </row>
    <row r="763" spans="16:20" ht="15.75" customHeight="1" x14ac:dyDescent="0.25">
      <c r="P763" s="2"/>
      <c r="Q763" s="2"/>
      <c r="R763" s="2"/>
      <c r="S763" s="2"/>
      <c r="T763" s="2"/>
    </row>
    <row r="764" spans="16:20" ht="15.75" customHeight="1" x14ac:dyDescent="0.25">
      <c r="P764" s="2"/>
      <c r="Q764" s="2"/>
      <c r="R764" s="2"/>
      <c r="S764" s="2"/>
      <c r="T764" s="2"/>
    </row>
    <row r="765" spans="16:20" ht="15.75" customHeight="1" x14ac:dyDescent="0.25">
      <c r="P765" s="2"/>
      <c r="Q765" s="2"/>
      <c r="R765" s="2"/>
      <c r="S765" s="2"/>
      <c r="T765" s="2"/>
    </row>
    <row r="766" spans="16:20" ht="15.75" customHeight="1" x14ac:dyDescent="0.25">
      <c r="P766" s="2"/>
      <c r="Q766" s="2"/>
      <c r="R766" s="2"/>
      <c r="S766" s="2"/>
      <c r="T766" s="2"/>
    </row>
    <row r="767" spans="16:20" ht="15.75" customHeight="1" x14ac:dyDescent="0.25">
      <c r="P767" s="2"/>
      <c r="Q767" s="2"/>
      <c r="R767" s="2"/>
      <c r="S767" s="2"/>
      <c r="T767" s="2"/>
    </row>
    <row r="768" spans="16:20" ht="15.75" customHeight="1" x14ac:dyDescent="0.25">
      <c r="P768" s="2"/>
      <c r="Q768" s="2"/>
      <c r="R768" s="2"/>
      <c r="S768" s="2"/>
      <c r="T768" s="2"/>
    </row>
    <row r="769" spans="16:20" ht="15.75" customHeight="1" x14ac:dyDescent="0.25">
      <c r="P769" s="2"/>
      <c r="Q769" s="2"/>
      <c r="R769" s="2"/>
      <c r="S769" s="2"/>
      <c r="T769" s="2"/>
    </row>
    <row r="770" spans="16:20" ht="15.75" customHeight="1" x14ac:dyDescent="0.25">
      <c r="P770" s="2"/>
      <c r="Q770" s="2"/>
      <c r="R770" s="2"/>
      <c r="S770" s="2"/>
      <c r="T770" s="2"/>
    </row>
    <row r="771" spans="16:20" ht="15.75" customHeight="1" x14ac:dyDescent="0.25">
      <c r="P771" s="2"/>
      <c r="Q771" s="2"/>
      <c r="R771" s="2"/>
      <c r="S771" s="2"/>
      <c r="T771" s="2"/>
    </row>
    <row r="772" spans="16:20" ht="15.75" customHeight="1" x14ac:dyDescent="0.25">
      <c r="P772" s="2"/>
      <c r="Q772" s="2"/>
      <c r="R772" s="2"/>
      <c r="S772" s="2"/>
      <c r="T772" s="2"/>
    </row>
    <row r="773" spans="16:20" ht="15.75" customHeight="1" x14ac:dyDescent="0.25">
      <c r="P773" s="2"/>
      <c r="Q773" s="2"/>
      <c r="R773" s="2"/>
      <c r="S773" s="2"/>
      <c r="T773" s="2"/>
    </row>
    <row r="774" spans="16:20" ht="15.75" customHeight="1" x14ac:dyDescent="0.25">
      <c r="P774" s="2"/>
      <c r="Q774" s="2"/>
      <c r="R774" s="2"/>
      <c r="S774" s="2"/>
      <c r="T774" s="2"/>
    </row>
    <row r="775" spans="16:20" ht="15.75" customHeight="1" x14ac:dyDescent="0.25">
      <c r="P775" s="2"/>
      <c r="Q775" s="2"/>
      <c r="R775" s="2"/>
      <c r="S775" s="2"/>
      <c r="T775" s="2"/>
    </row>
    <row r="776" spans="16:20" ht="15.75" customHeight="1" x14ac:dyDescent="0.25">
      <c r="P776" s="2"/>
      <c r="Q776" s="2"/>
      <c r="R776" s="2"/>
      <c r="S776" s="2"/>
      <c r="T776" s="2"/>
    </row>
    <row r="777" spans="16:20" ht="15.75" customHeight="1" x14ac:dyDescent="0.25">
      <c r="P777" s="2"/>
      <c r="Q777" s="2"/>
      <c r="R777" s="2"/>
      <c r="S777" s="2"/>
      <c r="T777" s="2"/>
    </row>
    <row r="778" spans="16:20" ht="15.75" customHeight="1" x14ac:dyDescent="0.25">
      <c r="P778" s="2"/>
      <c r="Q778" s="2"/>
      <c r="R778" s="2"/>
      <c r="S778" s="2"/>
      <c r="T778" s="2"/>
    </row>
    <row r="779" spans="16:20" ht="15.75" customHeight="1" x14ac:dyDescent="0.25">
      <c r="P779" s="2"/>
      <c r="Q779" s="2"/>
      <c r="R779" s="2"/>
      <c r="S779" s="2"/>
      <c r="T779" s="2"/>
    </row>
    <row r="780" spans="16:20" ht="15.75" customHeight="1" x14ac:dyDescent="0.25">
      <c r="P780" s="2"/>
      <c r="Q780" s="2"/>
      <c r="R780" s="2"/>
      <c r="S780" s="2"/>
      <c r="T780" s="2"/>
    </row>
    <row r="781" spans="16:20" ht="15.75" customHeight="1" x14ac:dyDescent="0.25">
      <c r="P781" s="2"/>
      <c r="Q781" s="2"/>
      <c r="R781" s="2"/>
      <c r="S781" s="2"/>
      <c r="T781" s="2"/>
    </row>
    <row r="782" spans="16:20" ht="15.75" customHeight="1" x14ac:dyDescent="0.25">
      <c r="P782" s="2"/>
      <c r="Q782" s="2"/>
      <c r="R782" s="2"/>
      <c r="S782" s="2"/>
      <c r="T782" s="2"/>
    </row>
    <row r="783" spans="16:20" ht="15.75" customHeight="1" x14ac:dyDescent="0.25">
      <c r="P783" s="2"/>
      <c r="Q783" s="2"/>
      <c r="R783" s="2"/>
      <c r="S783" s="2"/>
      <c r="T783" s="2"/>
    </row>
    <row r="784" spans="16:20" ht="15.75" customHeight="1" x14ac:dyDescent="0.25">
      <c r="P784" s="2"/>
      <c r="Q784" s="2"/>
      <c r="R784" s="2"/>
      <c r="S784" s="2"/>
      <c r="T784" s="2"/>
    </row>
    <row r="785" spans="16:20" ht="15.75" customHeight="1" x14ac:dyDescent="0.25">
      <c r="P785" s="2"/>
      <c r="Q785" s="2"/>
      <c r="R785" s="2"/>
      <c r="S785" s="2"/>
      <c r="T785" s="2"/>
    </row>
    <row r="786" spans="16:20" ht="15.75" customHeight="1" x14ac:dyDescent="0.25">
      <c r="P786" s="2"/>
      <c r="Q786" s="2"/>
      <c r="R786" s="2"/>
      <c r="S786" s="2"/>
      <c r="T786" s="2"/>
    </row>
    <row r="787" spans="16:20" ht="15.75" customHeight="1" x14ac:dyDescent="0.25">
      <c r="P787" s="2"/>
      <c r="Q787" s="2"/>
      <c r="R787" s="2"/>
      <c r="S787" s="2"/>
      <c r="T787" s="2"/>
    </row>
    <row r="788" spans="16:20" ht="15.75" customHeight="1" x14ac:dyDescent="0.25">
      <c r="P788" s="2"/>
      <c r="Q788" s="2"/>
      <c r="R788" s="2"/>
      <c r="S788" s="2"/>
      <c r="T788" s="2"/>
    </row>
    <row r="789" spans="16:20" ht="15.75" customHeight="1" x14ac:dyDescent="0.25">
      <c r="P789" s="2"/>
      <c r="Q789" s="2"/>
      <c r="R789" s="2"/>
      <c r="S789" s="2"/>
      <c r="T789" s="2"/>
    </row>
    <row r="790" spans="16:20" ht="15.75" customHeight="1" x14ac:dyDescent="0.25">
      <c r="P790" s="2"/>
      <c r="Q790" s="2"/>
      <c r="R790" s="2"/>
      <c r="S790" s="2"/>
      <c r="T790" s="2"/>
    </row>
    <row r="791" spans="16:20" ht="15.75" customHeight="1" x14ac:dyDescent="0.25">
      <c r="P791" s="2"/>
      <c r="Q791" s="2"/>
      <c r="R791" s="2"/>
      <c r="S791" s="2"/>
      <c r="T791" s="2"/>
    </row>
    <row r="792" spans="16:20" ht="15.75" customHeight="1" x14ac:dyDescent="0.25">
      <c r="P792" s="2"/>
      <c r="Q792" s="2"/>
      <c r="R792" s="2"/>
      <c r="S792" s="2"/>
      <c r="T792" s="2"/>
    </row>
    <row r="793" spans="16:20" ht="15.75" customHeight="1" x14ac:dyDescent="0.25">
      <c r="P793" s="2"/>
      <c r="Q793" s="2"/>
      <c r="R793" s="2"/>
      <c r="S793" s="2"/>
      <c r="T793" s="2"/>
    </row>
    <row r="794" spans="16:20" ht="15.75" customHeight="1" x14ac:dyDescent="0.25">
      <c r="P794" s="2"/>
      <c r="Q794" s="2"/>
      <c r="R794" s="2"/>
      <c r="S794" s="2"/>
      <c r="T794" s="2"/>
    </row>
    <row r="795" spans="16:20" ht="15.75" customHeight="1" x14ac:dyDescent="0.25">
      <c r="P795" s="2"/>
      <c r="Q795" s="2"/>
      <c r="R795" s="2"/>
      <c r="S795" s="2"/>
      <c r="T795" s="2"/>
    </row>
    <row r="796" spans="16:20" ht="15.75" customHeight="1" x14ac:dyDescent="0.25">
      <c r="P796" s="2"/>
      <c r="Q796" s="2"/>
      <c r="R796" s="2"/>
      <c r="S796" s="2"/>
      <c r="T796" s="2"/>
    </row>
    <row r="797" spans="16:20" ht="15.75" customHeight="1" x14ac:dyDescent="0.25">
      <c r="P797" s="2"/>
      <c r="Q797" s="2"/>
      <c r="R797" s="2"/>
      <c r="S797" s="2"/>
      <c r="T797" s="2"/>
    </row>
    <row r="798" spans="16:20" ht="15.75" customHeight="1" x14ac:dyDescent="0.25">
      <c r="P798" s="2"/>
      <c r="Q798" s="2"/>
      <c r="R798" s="2"/>
      <c r="S798" s="2"/>
      <c r="T798" s="2"/>
    </row>
    <row r="799" spans="16:20" ht="15.75" customHeight="1" x14ac:dyDescent="0.25">
      <c r="P799" s="2"/>
      <c r="Q799" s="2"/>
      <c r="R799" s="2"/>
      <c r="S799" s="2"/>
      <c r="T799" s="2"/>
    </row>
    <row r="800" spans="16:20" ht="15.75" customHeight="1" x14ac:dyDescent="0.25">
      <c r="P800" s="2"/>
      <c r="Q800" s="2"/>
      <c r="R800" s="2"/>
      <c r="S800" s="2"/>
      <c r="T800" s="2"/>
    </row>
    <row r="801" spans="16:20" ht="15.75" customHeight="1" x14ac:dyDescent="0.25">
      <c r="P801" s="2"/>
      <c r="Q801" s="2"/>
      <c r="R801" s="2"/>
      <c r="S801" s="2"/>
      <c r="T801" s="2"/>
    </row>
    <row r="802" spans="16:20" ht="15.75" customHeight="1" x14ac:dyDescent="0.25">
      <c r="P802" s="2"/>
      <c r="Q802" s="2"/>
      <c r="R802" s="2"/>
      <c r="S802" s="2"/>
      <c r="T802" s="2"/>
    </row>
    <row r="803" spans="16:20" ht="15.75" customHeight="1" x14ac:dyDescent="0.25">
      <c r="P803" s="2"/>
      <c r="Q803" s="2"/>
      <c r="R803" s="2"/>
      <c r="S803" s="2"/>
      <c r="T803" s="2"/>
    </row>
    <row r="804" spans="16:20" ht="15.75" customHeight="1" x14ac:dyDescent="0.25">
      <c r="P804" s="2"/>
      <c r="Q804" s="2"/>
      <c r="R804" s="2"/>
      <c r="S804" s="2"/>
      <c r="T804" s="2"/>
    </row>
    <row r="805" spans="16:20" ht="15.75" customHeight="1" x14ac:dyDescent="0.25">
      <c r="P805" s="2"/>
      <c r="Q805" s="2"/>
      <c r="R805" s="2"/>
      <c r="S805" s="2"/>
      <c r="T805" s="2"/>
    </row>
    <row r="806" spans="16:20" ht="15.75" customHeight="1" x14ac:dyDescent="0.25">
      <c r="P806" s="2"/>
      <c r="Q806" s="2"/>
      <c r="R806" s="2"/>
      <c r="S806" s="2"/>
      <c r="T806" s="2"/>
    </row>
    <row r="807" spans="16:20" ht="15.75" customHeight="1" x14ac:dyDescent="0.25">
      <c r="P807" s="2"/>
      <c r="Q807" s="2"/>
      <c r="R807" s="2"/>
      <c r="S807" s="2"/>
      <c r="T807" s="2"/>
    </row>
    <row r="808" spans="16:20" ht="15.75" customHeight="1" x14ac:dyDescent="0.25">
      <c r="P808" s="2"/>
      <c r="Q808" s="2"/>
      <c r="R808" s="2"/>
      <c r="S808" s="2"/>
      <c r="T808" s="2"/>
    </row>
    <row r="809" spans="16:20" ht="15.75" customHeight="1" x14ac:dyDescent="0.25">
      <c r="P809" s="2"/>
      <c r="Q809" s="2"/>
      <c r="R809" s="2"/>
      <c r="S809" s="2"/>
      <c r="T809" s="2"/>
    </row>
    <row r="810" spans="16:20" ht="15.75" customHeight="1" x14ac:dyDescent="0.25">
      <c r="P810" s="2"/>
      <c r="Q810" s="2"/>
      <c r="R810" s="2"/>
      <c r="S810" s="2"/>
      <c r="T810" s="2"/>
    </row>
    <row r="811" spans="16:20" ht="15.75" customHeight="1" x14ac:dyDescent="0.25">
      <c r="P811" s="2"/>
      <c r="Q811" s="2"/>
      <c r="R811" s="2"/>
      <c r="S811" s="2"/>
      <c r="T811" s="2"/>
    </row>
    <row r="812" spans="16:20" ht="15.75" customHeight="1" x14ac:dyDescent="0.25">
      <c r="P812" s="2"/>
      <c r="Q812" s="2"/>
      <c r="R812" s="2"/>
      <c r="S812" s="2"/>
      <c r="T812" s="2"/>
    </row>
    <row r="813" spans="16:20" ht="15.75" customHeight="1" x14ac:dyDescent="0.25">
      <c r="P813" s="2"/>
      <c r="Q813" s="2"/>
      <c r="R813" s="2"/>
      <c r="S813" s="2"/>
      <c r="T813" s="2"/>
    </row>
    <row r="814" spans="16:20" ht="15.75" customHeight="1" x14ac:dyDescent="0.25">
      <c r="P814" s="2"/>
      <c r="Q814" s="2"/>
      <c r="R814" s="2"/>
      <c r="S814" s="2"/>
      <c r="T814" s="2"/>
    </row>
    <row r="815" spans="16:20" ht="15.75" customHeight="1" x14ac:dyDescent="0.25">
      <c r="P815" s="2"/>
      <c r="Q815" s="2"/>
      <c r="R815" s="2"/>
      <c r="S815" s="2"/>
      <c r="T815" s="2"/>
    </row>
    <row r="816" spans="16:20" ht="15.75" customHeight="1" x14ac:dyDescent="0.25">
      <c r="P816" s="2"/>
      <c r="Q816" s="2"/>
      <c r="R816" s="2"/>
      <c r="S816" s="2"/>
      <c r="T816" s="2"/>
    </row>
    <row r="817" spans="16:20" ht="15.75" customHeight="1" x14ac:dyDescent="0.25">
      <c r="P817" s="2"/>
      <c r="Q817" s="2"/>
      <c r="R817" s="2"/>
      <c r="S817" s="2"/>
      <c r="T817" s="2"/>
    </row>
    <row r="818" spans="16:20" ht="15.75" customHeight="1" x14ac:dyDescent="0.25">
      <c r="P818" s="2"/>
      <c r="Q818" s="2"/>
      <c r="R818" s="2"/>
      <c r="S818" s="2"/>
      <c r="T818" s="2"/>
    </row>
    <row r="819" spans="16:20" ht="15.75" customHeight="1" x14ac:dyDescent="0.25">
      <c r="P819" s="2"/>
      <c r="Q819" s="2"/>
      <c r="R819" s="2"/>
      <c r="S819" s="2"/>
      <c r="T819" s="2"/>
    </row>
    <row r="820" spans="16:20" ht="15.75" customHeight="1" x14ac:dyDescent="0.25">
      <c r="P820" s="2"/>
      <c r="Q820" s="2"/>
      <c r="R820" s="2"/>
      <c r="S820" s="2"/>
      <c r="T820" s="2"/>
    </row>
    <row r="821" spans="16:20" ht="15.75" customHeight="1" x14ac:dyDescent="0.25">
      <c r="P821" s="2"/>
      <c r="Q821" s="2"/>
      <c r="R821" s="2"/>
      <c r="S821" s="2"/>
      <c r="T821" s="2"/>
    </row>
    <row r="822" spans="16:20" ht="15.75" customHeight="1" x14ac:dyDescent="0.25">
      <c r="P822" s="2"/>
      <c r="Q822" s="2"/>
      <c r="R822" s="2"/>
      <c r="S822" s="2"/>
      <c r="T822" s="2"/>
    </row>
    <row r="823" spans="16:20" ht="15.75" customHeight="1" x14ac:dyDescent="0.25">
      <c r="P823" s="2"/>
      <c r="Q823" s="2"/>
      <c r="R823" s="2"/>
      <c r="S823" s="2"/>
      <c r="T823" s="2"/>
    </row>
    <row r="824" spans="16:20" ht="15.75" customHeight="1" x14ac:dyDescent="0.25">
      <c r="P824" s="2"/>
      <c r="Q824" s="2"/>
      <c r="R824" s="2"/>
      <c r="S824" s="2"/>
      <c r="T824" s="2"/>
    </row>
    <row r="825" spans="16:20" ht="15.75" customHeight="1" x14ac:dyDescent="0.25">
      <c r="P825" s="2"/>
      <c r="Q825" s="2"/>
      <c r="R825" s="2"/>
      <c r="S825" s="2"/>
      <c r="T825" s="2"/>
    </row>
    <row r="826" spans="16:20" ht="15.75" customHeight="1" x14ac:dyDescent="0.25">
      <c r="P826" s="2"/>
      <c r="Q826" s="2"/>
      <c r="R826" s="2"/>
      <c r="S826" s="2"/>
      <c r="T826" s="2"/>
    </row>
    <row r="827" spans="16:20" ht="15.75" customHeight="1" x14ac:dyDescent="0.25">
      <c r="P827" s="2"/>
      <c r="Q827" s="2"/>
      <c r="R827" s="2"/>
      <c r="S827" s="2"/>
      <c r="T827" s="2"/>
    </row>
    <row r="828" spans="16:20" ht="15.75" customHeight="1" x14ac:dyDescent="0.25">
      <c r="P828" s="2"/>
      <c r="Q828" s="2"/>
      <c r="R828" s="2"/>
      <c r="S828" s="2"/>
      <c r="T828" s="2"/>
    </row>
    <row r="829" spans="16:20" ht="15.75" customHeight="1" x14ac:dyDescent="0.25">
      <c r="P829" s="2"/>
      <c r="Q829" s="2"/>
      <c r="R829" s="2"/>
      <c r="S829" s="2"/>
      <c r="T829" s="2"/>
    </row>
    <row r="830" spans="16:20" ht="15.75" customHeight="1" x14ac:dyDescent="0.25">
      <c r="P830" s="2"/>
      <c r="Q830" s="2"/>
      <c r="R830" s="2"/>
      <c r="S830" s="2"/>
      <c r="T830" s="2"/>
    </row>
    <row r="831" spans="16:20" ht="15.75" customHeight="1" x14ac:dyDescent="0.25">
      <c r="P831" s="2"/>
      <c r="Q831" s="2"/>
      <c r="R831" s="2"/>
      <c r="S831" s="2"/>
      <c r="T831" s="2"/>
    </row>
    <row r="832" spans="16:20" ht="15.75" customHeight="1" x14ac:dyDescent="0.25">
      <c r="P832" s="2"/>
      <c r="Q832" s="2"/>
      <c r="R832" s="2"/>
      <c r="S832" s="2"/>
      <c r="T832" s="2"/>
    </row>
    <row r="833" spans="16:20" ht="15.75" customHeight="1" x14ac:dyDescent="0.25">
      <c r="P833" s="2"/>
      <c r="Q833" s="2"/>
      <c r="R833" s="2"/>
      <c r="S833" s="2"/>
      <c r="T833" s="2"/>
    </row>
    <row r="834" spans="16:20" ht="15.75" customHeight="1" x14ac:dyDescent="0.25">
      <c r="P834" s="2"/>
      <c r="Q834" s="2"/>
      <c r="R834" s="2"/>
      <c r="S834" s="2"/>
      <c r="T834" s="2"/>
    </row>
    <row r="835" spans="16:20" ht="15.75" customHeight="1" x14ac:dyDescent="0.25">
      <c r="P835" s="2"/>
      <c r="Q835" s="2"/>
      <c r="R835" s="2"/>
      <c r="S835" s="2"/>
      <c r="T835" s="2"/>
    </row>
    <row r="836" spans="16:20" ht="15.75" customHeight="1" x14ac:dyDescent="0.25">
      <c r="P836" s="2"/>
      <c r="Q836" s="2"/>
      <c r="R836" s="2"/>
      <c r="S836" s="2"/>
      <c r="T836" s="2"/>
    </row>
    <row r="837" spans="16:20" ht="15.75" customHeight="1" x14ac:dyDescent="0.25">
      <c r="P837" s="2"/>
      <c r="Q837" s="2"/>
      <c r="R837" s="2"/>
      <c r="S837" s="2"/>
      <c r="T837" s="2"/>
    </row>
    <row r="838" spans="16:20" ht="15.75" customHeight="1" x14ac:dyDescent="0.25">
      <c r="P838" s="2"/>
      <c r="Q838" s="2"/>
      <c r="R838" s="2"/>
      <c r="S838" s="2"/>
      <c r="T838" s="2"/>
    </row>
    <row r="839" spans="16:20" ht="15.75" customHeight="1" x14ac:dyDescent="0.25">
      <c r="P839" s="2"/>
      <c r="Q839" s="2"/>
      <c r="R839" s="2"/>
      <c r="S839" s="2"/>
      <c r="T839" s="2"/>
    </row>
    <row r="840" spans="16:20" ht="15.75" customHeight="1" x14ac:dyDescent="0.25">
      <c r="P840" s="2"/>
      <c r="Q840" s="2"/>
      <c r="R840" s="2"/>
      <c r="S840" s="2"/>
      <c r="T840" s="2"/>
    </row>
    <row r="841" spans="16:20" ht="15.75" customHeight="1" x14ac:dyDescent="0.25">
      <c r="P841" s="2"/>
      <c r="Q841" s="2"/>
      <c r="R841" s="2"/>
      <c r="S841" s="2"/>
      <c r="T841" s="2"/>
    </row>
    <row r="842" spans="16:20" ht="15.75" customHeight="1" x14ac:dyDescent="0.25">
      <c r="P842" s="2"/>
      <c r="Q842" s="2"/>
      <c r="R842" s="2"/>
      <c r="S842" s="2"/>
      <c r="T842" s="2"/>
    </row>
    <row r="843" spans="16:20" ht="15.75" customHeight="1" x14ac:dyDescent="0.25">
      <c r="P843" s="2"/>
      <c r="Q843" s="2"/>
      <c r="R843" s="2"/>
      <c r="S843" s="2"/>
      <c r="T843" s="2"/>
    </row>
    <row r="844" spans="16:20" ht="15.75" customHeight="1" x14ac:dyDescent="0.25">
      <c r="P844" s="2"/>
      <c r="Q844" s="2"/>
      <c r="R844" s="2"/>
      <c r="S844" s="2"/>
      <c r="T844" s="2"/>
    </row>
    <row r="845" spans="16:20" ht="15.75" customHeight="1" x14ac:dyDescent="0.25">
      <c r="P845" s="2"/>
      <c r="Q845" s="2"/>
      <c r="R845" s="2"/>
      <c r="S845" s="2"/>
      <c r="T845" s="2"/>
    </row>
    <row r="846" spans="16:20" ht="15.75" customHeight="1" x14ac:dyDescent="0.25">
      <c r="P846" s="2"/>
      <c r="Q846" s="2"/>
      <c r="R846" s="2"/>
      <c r="S846" s="2"/>
      <c r="T846" s="2"/>
    </row>
    <row r="847" spans="16:20" ht="15.75" customHeight="1" x14ac:dyDescent="0.25">
      <c r="P847" s="2"/>
      <c r="Q847" s="2"/>
      <c r="R847" s="2"/>
      <c r="S847" s="2"/>
      <c r="T847" s="2"/>
    </row>
    <row r="848" spans="16:20" ht="15.75" customHeight="1" x14ac:dyDescent="0.25">
      <c r="P848" s="2"/>
      <c r="Q848" s="2"/>
      <c r="R848" s="2"/>
      <c r="S848" s="2"/>
      <c r="T848" s="2"/>
    </row>
    <row r="849" spans="16:20" ht="15.75" customHeight="1" x14ac:dyDescent="0.25">
      <c r="P849" s="2"/>
      <c r="Q849" s="2"/>
      <c r="R849" s="2"/>
      <c r="S849" s="2"/>
      <c r="T849" s="2"/>
    </row>
    <row r="850" spans="16:20" ht="15.75" customHeight="1" x14ac:dyDescent="0.25">
      <c r="P850" s="2"/>
      <c r="Q850" s="2"/>
      <c r="R850" s="2"/>
      <c r="S850" s="2"/>
      <c r="T850" s="2"/>
    </row>
    <row r="851" spans="16:20" ht="15.75" customHeight="1" x14ac:dyDescent="0.25">
      <c r="P851" s="2"/>
      <c r="Q851" s="2"/>
      <c r="R851" s="2"/>
      <c r="S851" s="2"/>
      <c r="T851" s="2"/>
    </row>
    <row r="852" spans="16:20" ht="15.75" customHeight="1" x14ac:dyDescent="0.25">
      <c r="P852" s="2"/>
      <c r="Q852" s="2"/>
      <c r="R852" s="2"/>
      <c r="S852" s="2"/>
      <c r="T852" s="2"/>
    </row>
    <row r="853" spans="16:20" ht="15.75" customHeight="1" x14ac:dyDescent="0.25">
      <c r="P853" s="2"/>
      <c r="Q853" s="2"/>
      <c r="R853" s="2"/>
      <c r="S853" s="2"/>
      <c r="T853" s="2"/>
    </row>
    <row r="854" spans="16:20" ht="15.75" customHeight="1" x14ac:dyDescent="0.25">
      <c r="P854" s="2"/>
      <c r="Q854" s="2"/>
      <c r="R854" s="2"/>
      <c r="S854" s="2"/>
      <c r="T854" s="2"/>
    </row>
    <row r="855" spans="16:20" ht="15.75" customHeight="1" x14ac:dyDescent="0.25">
      <c r="P855" s="2"/>
      <c r="Q855" s="2"/>
      <c r="R855" s="2"/>
      <c r="S855" s="2"/>
      <c r="T855" s="2"/>
    </row>
    <row r="856" spans="16:20" ht="15.75" customHeight="1" x14ac:dyDescent="0.25">
      <c r="P856" s="2"/>
      <c r="Q856" s="2"/>
      <c r="R856" s="2"/>
      <c r="S856" s="2"/>
      <c r="T856" s="2"/>
    </row>
    <row r="857" spans="16:20" ht="15.75" customHeight="1" x14ac:dyDescent="0.25">
      <c r="P857" s="2"/>
      <c r="Q857" s="2"/>
      <c r="R857" s="2"/>
      <c r="S857" s="2"/>
      <c r="T857" s="2"/>
    </row>
    <row r="858" spans="16:20" ht="15.75" customHeight="1" x14ac:dyDescent="0.25">
      <c r="P858" s="2"/>
      <c r="Q858" s="2"/>
      <c r="R858" s="2"/>
      <c r="S858" s="2"/>
      <c r="T858" s="2"/>
    </row>
    <row r="859" spans="16:20" ht="15.75" customHeight="1" x14ac:dyDescent="0.25">
      <c r="P859" s="2"/>
      <c r="Q859" s="2"/>
      <c r="R859" s="2"/>
      <c r="S859" s="2"/>
      <c r="T859" s="2"/>
    </row>
    <row r="860" spans="16:20" ht="15.75" customHeight="1" x14ac:dyDescent="0.25">
      <c r="P860" s="2"/>
      <c r="Q860" s="2"/>
      <c r="R860" s="2"/>
      <c r="S860" s="2"/>
      <c r="T860" s="2"/>
    </row>
    <row r="861" spans="16:20" ht="15.75" customHeight="1" x14ac:dyDescent="0.25">
      <c r="P861" s="2"/>
      <c r="Q861" s="2"/>
      <c r="R861" s="2"/>
      <c r="S861" s="2"/>
      <c r="T861" s="2"/>
    </row>
    <row r="862" spans="16:20" ht="15.75" customHeight="1" x14ac:dyDescent="0.25">
      <c r="P862" s="2"/>
      <c r="Q862" s="2"/>
      <c r="R862" s="2"/>
      <c r="S862" s="2"/>
      <c r="T862" s="2"/>
    </row>
    <row r="863" spans="16:20" ht="15.75" customHeight="1" x14ac:dyDescent="0.25">
      <c r="P863" s="2"/>
      <c r="Q863" s="2"/>
      <c r="R863" s="2"/>
      <c r="S863" s="2"/>
      <c r="T863" s="2"/>
    </row>
    <row r="864" spans="16:20" ht="15.75" customHeight="1" x14ac:dyDescent="0.25">
      <c r="P864" s="2"/>
      <c r="Q864" s="2"/>
      <c r="R864" s="2"/>
      <c r="S864" s="2"/>
      <c r="T864" s="2"/>
    </row>
    <row r="865" spans="16:20" ht="15.75" customHeight="1" x14ac:dyDescent="0.25">
      <c r="P865" s="2"/>
      <c r="Q865" s="2"/>
      <c r="R865" s="2"/>
      <c r="S865" s="2"/>
      <c r="T865" s="2"/>
    </row>
    <row r="866" spans="16:20" ht="15.75" customHeight="1" x14ac:dyDescent="0.25">
      <c r="P866" s="2"/>
      <c r="Q866" s="2"/>
      <c r="R866" s="2"/>
      <c r="S866" s="2"/>
      <c r="T866" s="2"/>
    </row>
    <row r="867" spans="16:20" ht="15.75" customHeight="1" x14ac:dyDescent="0.25">
      <c r="P867" s="2"/>
      <c r="Q867" s="2"/>
      <c r="R867" s="2"/>
      <c r="S867" s="2"/>
      <c r="T867" s="2"/>
    </row>
    <row r="868" spans="16:20" ht="15.75" customHeight="1" x14ac:dyDescent="0.25">
      <c r="P868" s="2"/>
      <c r="Q868" s="2"/>
      <c r="R868" s="2"/>
      <c r="S868" s="2"/>
      <c r="T868" s="2"/>
    </row>
    <row r="869" spans="16:20" ht="15.75" customHeight="1" x14ac:dyDescent="0.25">
      <c r="P869" s="2"/>
      <c r="Q869" s="2"/>
      <c r="R869" s="2"/>
      <c r="S869" s="2"/>
      <c r="T869" s="2"/>
    </row>
    <row r="870" spans="16:20" ht="15.75" customHeight="1" x14ac:dyDescent="0.25">
      <c r="P870" s="2"/>
      <c r="Q870" s="2"/>
      <c r="R870" s="2"/>
      <c r="S870" s="2"/>
      <c r="T870" s="2"/>
    </row>
    <row r="871" spans="16:20" ht="15.75" customHeight="1" x14ac:dyDescent="0.25">
      <c r="P871" s="2"/>
      <c r="Q871" s="2"/>
      <c r="R871" s="2"/>
      <c r="S871" s="2"/>
      <c r="T871" s="2"/>
    </row>
    <row r="872" spans="16:20" ht="15.75" customHeight="1" x14ac:dyDescent="0.25">
      <c r="P872" s="2"/>
      <c r="Q872" s="2"/>
      <c r="R872" s="2"/>
      <c r="S872" s="2"/>
      <c r="T872" s="2"/>
    </row>
    <row r="873" spans="16:20" ht="15.75" customHeight="1" x14ac:dyDescent="0.25">
      <c r="P873" s="2"/>
      <c r="Q873" s="2"/>
      <c r="R873" s="2"/>
      <c r="S873" s="2"/>
      <c r="T873" s="2"/>
    </row>
    <row r="874" spans="16:20" ht="15.75" customHeight="1" x14ac:dyDescent="0.25">
      <c r="P874" s="2"/>
      <c r="Q874" s="2"/>
      <c r="R874" s="2"/>
      <c r="S874" s="2"/>
      <c r="T874" s="2"/>
    </row>
    <row r="875" spans="16:20" ht="15.75" customHeight="1" x14ac:dyDescent="0.25">
      <c r="P875" s="2"/>
      <c r="Q875" s="2"/>
      <c r="R875" s="2"/>
      <c r="S875" s="2"/>
      <c r="T875" s="2"/>
    </row>
    <row r="876" spans="16:20" ht="15.75" customHeight="1" x14ac:dyDescent="0.25">
      <c r="P876" s="2"/>
      <c r="Q876" s="2"/>
      <c r="R876" s="2"/>
      <c r="S876" s="2"/>
      <c r="T876" s="2"/>
    </row>
    <row r="877" spans="16:20" ht="15.75" customHeight="1" x14ac:dyDescent="0.25">
      <c r="P877" s="2"/>
      <c r="Q877" s="2"/>
      <c r="R877" s="2"/>
      <c r="S877" s="2"/>
      <c r="T877" s="2"/>
    </row>
    <row r="878" spans="16:20" ht="15.75" customHeight="1" x14ac:dyDescent="0.25">
      <c r="P878" s="2"/>
      <c r="Q878" s="2"/>
      <c r="R878" s="2"/>
      <c r="S878" s="2"/>
      <c r="T878" s="2"/>
    </row>
    <row r="879" spans="16:20" ht="15.75" customHeight="1" x14ac:dyDescent="0.25">
      <c r="P879" s="2"/>
      <c r="Q879" s="2"/>
      <c r="R879" s="2"/>
      <c r="S879" s="2"/>
      <c r="T879" s="2"/>
    </row>
    <row r="880" spans="16:20" ht="15.75" customHeight="1" x14ac:dyDescent="0.25">
      <c r="P880" s="2"/>
      <c r="Q880" s="2"/>
      <c r="R880" s="2"/>
      <c r="S880" s="2"/>
      <c r="T880" s="2"/>
    </row>
    <row r="881" spans="16:20" ht="15.75" customHeight="1" x14ac:dyDescent="0.25">
      <c r="P881" s="2"/>
      <c r="Q881" s="2"/>
      <c r="R881" s="2"/>
      <c r="S881" s="2"/>
      <c r="T881" s="2"/>
    </row>
    <row r="882" spans="16:20" ht="15.75" customHeight="1" x14ac:dyDescent="0.25">
      <c r="P882" s="2"/>
      <c r="Q882" s="2"/>
      <c r="R882" s="2"/>
      <c r="S882" s="2"/>
      <c r="T882" s="2"/>
    </row>
    <row r="883" spans="16:20" ht="15.75" customHeight="1" x14ac:dyDescent="0.25">
      <c r="P883" s="2"/>
      <c r="Q883" s="2"/>
      <c r="R883" s="2"/>
      <c r="S883" s="2"/>
      <c r="T883" s="2"/>
    </row>
    <row r="884" spans="16:20" ht="15.75" customHeight="1" x14ac:dyDescent="0.25">
      <c r="P884" s="2"/>
      <c r="Q884" s="2"/>
      <c r="R884" s="2"/>
      <c r="S884" s="2"/>
      <c r="T884" s="2"/>
    </row>
    <row r="885" spans="16:20" ht="15.75" customHeight="1" x14ac:dyDescent="0.25">
      <c r="P885" s="2"/>
      <c r="Q885" s="2"/>
      <c r="R885" s="2"/>
      <c r="S885" s="2"/>
      <c r="T885" s="2"/>
    </row>
    <row r="886" spans="16:20" ht="15.75" customHeight="1" x14ac:dyDescent="0.25">
      <c r="P886" s="2"/>
      <c r="Q886" s="2"/>
      <c r="R886" s="2"/>
      <c r="S886" s="2"/>
      <c r="T886" s="2"/>
    </row>
    <row r="887" spans="16:20" ht="15.75" customHeight="1" x14ac:dyDescent="0.25">
      <c r="P887" s="2"/>
      <c r="Q887" s="2"/>
      <c r="R887" s="2"/>
      <c r="S887" s="2"/>
      <c r="T887" s="2"/>
    </row>
    <row r="888" spans="16:20" ht="15.75" customHeight="1" x14ac:dyDescent="0.25">
      <c r="P888" s="2"/>
      <c r="Q888" s="2"/>
      <c r="R888" s="2"/>
      <c r="S888" s="2"/>
      <c r="T888" s="2"/>
    </row>
    <row r="889" spans="16:20" ht="15.75" customHeight="1" x14ac:dyDescent="0.25">
      <c r="P889" s="2"/>
      <c r="Q889" s="2"/>
      <c r="R889" s="2"/>
      <c r="S889" s="2"/>
      <c r="T889" s="2"/>
    </row>
    <row r="890" spans="16:20" ht="15.75" customHeight="1" x14ac:dyDescent="0.25">
      <c r="P890" s="2"/>
      <c r="Q890" s="2"/>
      <c r="R890" s="2"/>
      <c r="S890" s="2"/>
      <c r="T890" s="2"/>
    </row>
    <row r="891" spans="16:20" ht="15.75" customHeight="1" x14ac:dyDescent="0.25">
      <c r="P891" s="2"/>
      <c r="Q891" s="2"/>
      <c r="R891" s="2"/>
      <c r="S891" s="2"/>
      <c r="T891" s="2"/>
    </row>
    <row r="892" spans="16:20" ht="15.75" customHeight="1" x14ac:dyDescent="0.25">
      <c r="P892" s="2"/>
      <c r="Q892" s="2"/>
      <c r="R892" s="2"/>
      <c r="S892" s="2"/>
      <c r="T892" s="2"/>
    </row>
    <row r="893" spans="16:20" ht="15.75" customHeight="1" x14ac:dyDescent="0.25">
      <c r="P893" s="2"/>
      <c r="Q893" s="2"/>
      <c r="R893" s="2"/>
      <c r="S893" s="2"/>
      <c r="T893" s="2"/>
    </row>
    <row r="894" spans="16:20" ht="15.75" customHeight="1" x14ac:dyDescent="0.25">
      <c r="P894" s="2"/>
      <c r="Q894" s="2"/>
      <c r="R894" s="2"/>
      <c r="S894" s="2"/>
      <c r="T894" s="2"/>
    </row>
    <row r="895" spans="16:20" ht="15.75" customHeight="1" x14ac:dyDescent="0.25">
      <c r="P895" s="2"/>
      <c r="Q895" s="2"/>
      <c r="R895" s="2"/>
      <c r="S895" s="2"/>
      <c r="T895" s="2"/>
    </row>
    <row r="896" spans="16:20" ht="15.75" customHeight="1" x14ac:dyDescent="0.25">
      <c r="P896" s="2"/>
      <c r="Q896" s="2"/>
      <c r="R896" s="2"/>
      <c r="S896" s="2"/>
      <c r="T896" s="2"/>
    </row>
    <row r="897" spans="16:20" ht="15.75" customHeight="1" x14ac:dyDescent="0.25">
      <c r="P897" s="2"/>
      <c r="Q897" s="2"/>
      <c r="R897" s="2"/>
      <c r="S897" s="2"/>
      <c r="T897" s="2"/>
    </row>
    <row r="898" spans="16:20" ht="15.75" customHeight="1" x14ac:dyDescent="0.25">
      <c r="P898" s="2"/>
      <c r="Q898" s="2"/>
      <c r="R898" s="2"/>
      <c r="S898" s="2"/>
      <c r="T898" s="2"/>
    </row>
    <row r="899" spans="16:20" ht="15.75" customHeight="1" x14ac:dyDescent="0.25">
      <c r="P899" s="2"/>
      <c r="Q899" s="2"/>
      <c r="R899" s="2"/>
      <c r="S899" s="2"/>
      <c r="T899" s="2"/>
    </row>
    <row r="900" spans="16:20" ht="15.75" customHeight="1" x14ac:dyDescent="0.25">
      <c r="P900" s="2"/>
      <c r="Q900" s="2"/>
      <c r="R900" s="2"/>
      <c r="S900" s="2"/>
      <c r="T900" s="2"/>
    </row>
    <row r="901" spans="16:20" ht="15.75" customHeight="1" x14ac:dyDescent="0.25">
      <c r="P901" s="2"/>
      <c r="Q901" s="2"/>
      <c r="R901" s="2"/>
      <c r="S901" s="2"/>
      <c r="T901" s="2"/>
    </row>
    <row r="902" spans="16:20" ht="15.75" customHeight="1" x14ac:dyDescent="0.25">
      <c r="P902" s="2"/>
      <c r="Q902" s="2"/>
      <c r="R902" s="2"/>
      <c r="S902" s="2"/>
      <c r="T902" s="2"/>
    </row>
    <row r="903" spans="16:20" ht="15.75" customHeight="1" x14ac:dyDescent="0.25">
      <c r="P903" s="2"/>
      <c r="Q903" s="2"/>
      <c r="R903" s="2"/>
      <c r="S903" s="2"/>
      <c r="T903" s="2"/>
    </row>
    <row r="904" spans="16:20" ht="15.75" customHeight="1" x14ac:dyDescent="0.25">
      <c r="P904" s="2"/>
      <c r="Q904" s="2"/>
      <c r="R904" s="2"/>
      <c r="S904" s="2"/>
      <c r="T904" s="2"/>
    </row>
    <row r="905" spans="16:20" ht="15.75" customHeight="1" x14ac:dyDescent="0.25">
      <c r="P905" s="2"/>
      <c r="Q905" s="2"/>
      <c r="R905" s="2"/>
      <c r="S905" s="2"/>
      <c r="T905" s="2"/>
    </row>
    <row r="906" spans="16:20" ht="15.75" customHeight="1" x14ac:dyDescent="0.25">
      <c r="P906" s="2"/>
      <c r="Q906" s="2"/>
      <c r="R906" s="2"/>
      <c r="S906" s="2"/>
      <c r="T906" s="2"/>
    </row>
    <row r="907" spans="16:20" ht="15.75" customHeight="1" x14ac:dyDescent="0.25">
      <c r="P907" s="2"/>
      <c r="Q907" s="2"/>
      <c r="R907" s="2"/>
      <c r="S907" s="2"/>
      <c r="T907" s="2"/>
    </row>
    <row r="908" spans="16:20" ht="15.75" customHeight="1" x14ac:dyDescent="0.25">
      <c r="P908" s="2"/>
      <c r="Q908" s="2"/>
      <c r="R908" s="2"/>
      <c r="S908" s="2"/>
      <c r="T908" s="2"/>
    </row>
    <row r="909" spans="16:20" ht="15.75" customHeight="1" x14ac:dyDescent="0.25">
      <c r="P909" s="2"/>
      <c r="Q909" s="2"/>
      <c r="R909" s="2"/>
      <c r="S909" s="2"/>
      <c r="T909" s="2"/>
    </row>
    <row r="910" spans="16:20" ht="15.75" customHeight="1" x14ac:dyDescent="0.25">
      <c r="P910" s="2"/>
      <c r="Q910" s="2"/>
      <c r="R910" s="2"/>
      <c r="S910" s="2"/>
      <c r="T910" s="2"/>
    </row>
    <row r="911" spans="16:20" ht="15.75" customHeight="1" x14ac:dyDescent="0.25">
      <c r="P911" s="2"/>
      <c r="Q911" s="2"/>
      <c r="R911" s="2"/>
      <c r="S911" s="2"/>
      <c r="T911" s="2"/>
    </row>
    <row r="912" spans="16:20" ht="15.75" customHeight="1" x14ac:dyDescent="0.25">
      <c r="P912" s="2"/>
      <c r="Q912" s="2"/>
      <c r="R912" s="2"/>
      <c r="S912" s="2"/>
      <c r="T912" s="2"/>
    </row>
    <row r="913" spans="16:20" ht="15.75" customHeight="1" x14ac:dyDescent="0.25">
      <c r="P913" s="2"/>
      <c r="Q913" s="2"/>
      <c r="R913" s="2"/>
      <c r="S913" s="2"/>
      <c r="T913" s="2"/>
    </row>
    <row r="914" spans="16:20" ht="15.75" customHeight="1" x14ac:dyDescent="0.25">
      <c r="P914" s="2"/>
      <c r="Q914" s="2"/>
      <c r="R914" s="2"/>
      <c r="S914" s="2"/>
      <c r="T914" s="2"/>
    </row>
    <row r="915" spans="16:20" ht="15.75" customHeight="1" x14ac:dyDescent="0.25">
      <c r="P915" s="2"/>
      <c r="Q915" s="2"/>
      <c r="R915" s="2"/>
      <c r="S915" s="2"/>
      <c r="T915" s="2"/>
    </row>
    <row r="916" spans="16:20" ht="15.75" customHeight="1" x14ac:dyDescent="0.25">
      <c r="P916" s="2"/>
      <c r="Q916" s="2"/>
      <c r="R916" s="2"/>
      <c r="S916" s="2"/>
      <c r="T916" s="2"/>
    </row>
    <row r="917" spans="16:20" ht="15.75" customHeight="1" x14ac:dyDescent="0.25">
      <c r="P917" s="2"/>
      <c r="Q917" s="2"/>
      <c r="R917" s="2"/>
      <c r="S917" s="2"/>
      <c r="T917" s="2"/>
    </row>
    <row r="918" spans="16:20" ht="15.75" customHeight="1" x14ac:dyDescent="0.25">
      <c r="P918" s="2"/>
      <c r="Q918" s="2"/>
      <c r="R918" s="2"/>
      <c r="S918" s="2"/>
      <c r="T918" s="2"/>
    </row>
    <row r="919" spans="16:20" ht="15.75" customHeight="1" x14ac:dyDescent="0.25">
      <c r="P919" s="2"/>
      <c r="Q919" s="2"/>
      <c r="R919" s="2"/>
      <c r="S919" s="2"/>
      <c r="T919" s="2"/>
    </row>
    <row r="920" spans="16:20" ht="15.75" customHeight="1" x14ac:dyDescent="0.25">
      <c r="P920" s="2"/>
      <c r="Q920" s="2"/>
      <c r="R920" s="2"/>
      <c r="S920" s="2"/>
      <c r="T920" s="2"/>
    </row>
    <row r="921" spans="16:20" ht="15.75" customHeight="1" x14ac:dyDescent="0.25">
      <c r="P921" s="2"/>
      <c r="Q921" s="2"/>
      <c r="R921" s="2"/>
      <c r="S921" s="2"/>
      <c r="T921" s="2"/>
    </row>
    <row r="922" spans="16:20" ht="15.75" customHeight="1" x14ac:dyDescent="0.25">
      <c r="P922" s="2"/>
      <c r="Q922" s="2"/>
      <c r="R922" s="2"/>
      <c r="S922" s="2"/>
      <c r="T922" s="2"/>
    </row>
    <row r="923" spans="16:20" ht="15.75" customHeight="1" x14ac:dyDescent="0.25">
      <c r="P923" s="2"/>
      <c r="Q923" s="2"/>
      <c r="R923" s="2"/>
      <c r="S923" s="2"/>
      <c r="T923" s="2"/>
    </row>
    <row r="924" spans="16:20" ht="15.75" customHeight="1" x14ac:dyDescent="0.25">
      <c r="P924" s="2"/>
      <c r="Q924" s="2"/>
      <c r="R924" s="2"/>
      <c r="S924" s="2"/>
      <c r="T924" s="2"/>
    </row>
    <row r="925" spans="16:20" ht="15.75" customHeight="1" x14ac:dyDescent="0.25">
      <c r="P925" s="2"/>
      <c r="Q925" s="2"/>
      <c r="R925" s="2"/>
      <c r="S925" s="2"/>
      <c r="T925" s="2"/>
    </row>
    <row r="926" spans="16:20" ht="15.75" customHeight="1" x14ac:dyDescent="0.25">
      <c r="P926" s="2"/>
      <c r="Q926" s="2"/>
      <c r="R926" s="2"/>
      <c r="S926" s="2"/>
      <c r="T926" s="2"/>
    </row>
    <row r="927" spans="16:20" ht="15.75" customHeight="1" x14ac:dyDescent="0.25">
      <c r="P927" s="2"/>
      <c r="Q927" s="2"/>
      <c r="R927" s="2"/>
      <c r="S927" s="2"/>
      <c r="T927" s="2"/>
    </row>
    <row r="928" spans="16:20" ht="15.75" customHeight="1" x14ac:dyDescent="0.25">
      <c r="P928" s="2"/>
      <c r="Q928" s="2"/>
      <c r="R928" s="2"/>
      <c r="S928" s="2"/>
      <c r="T928" s="2"/>
    </row>
    <row r="929" spans="16:20" ht="15.75" customHeight="1" x14ac:dyDescent="0.25">
      <c r="P929" s="2"/>
      <c r="Q929" s="2"/>
      <c r="R929" s="2"/>
      <c r="S929" s="2"/>
      <c r="T929" s="2"/>
    </row>
    <row r="930" spans="16:20" ht="15.75" customHeight="1" x14ac:dyDescent="0.25">
      <c r="P930" s="2"/>
      <c r="Q930" s="2"/>
      <c r="R930" s="2"/>
      <c r="S930" s="2"/>
      <c r="T930" s="2"/>
    </row>
    <row r="931" spans="16:20" ht="15.75" customHeight="1" x14ac:dyDescent="0.25">
      <c r="P931" s="2"/>
      <c r="Q931" s="2"/>
      <c r="R931" s="2"/>
      <c r="S931" s="2"/>
      <c r="T931" s="2"/>
    </row>
    <row r="932" spans="16:20" ht="15.75" customHeight="1" x14ac:dyDescent="0.25">
      <c r="P932" s="2"/>
      <c r="Q932" s="2"/>
      <c r="R932" s="2"/>
      <c r="S932" s="2"/>
      <c r="T932" s="2"/>
    </row>
    <row r="933" spans="16:20" ht="15.75" customHeight="1" x14ac:dyDescent="0.25">
      <c r="P933" s="2"/>
      <c r="Q933" s="2"/>
      <c r="R933" s="2"/>
      <c r="S933" s="2"/>
      <c r="T933" s="2"/>
    </row>
    <row r="934" spans="16:20" ht="15.75" customHeight="1" x14ac:dyDescent="0.25">
      <c r="P934" s="2"/>
      <c r="Q934" s="2"/>
      <c r="R934" s="2"/>
      <c r="S934" s="2"/>
      <c r="T934" s="2"/>
    </row>
    <row r="935" spans="16:20" ht="15.75" customHeight="1" x14ac:dyDescent="0.25">
      <c r="P935" s="2"/>
      <c r="Q935" s="2"/>
      <c r="R935" s="2"/>
      <c r="S935" s="2"/>
      <c r="T935" s="2"/>
    </row>
    <row r="936" spans="16:20" ht="15.75" customHeight="1" x14ac:dyDescent="0.25">
      <c r="P936" s="2"/>
      <c r="Q936" s="2"/>
      <c r="R936" s="2"/>
      <c r="S936" s="2"/>
      <c r="T936" s="2"/>
    </row>
    <row r="937" spans="16:20" ht="15.75" customHeight="1" x14ac:dyDescent="0.25">
      <c r="P937" s="2"/>
      <c r="Q937" s="2"/>
      <c r="R937" s="2"/>
      <c r="S937" s="2"/>
      <c r="T937" s="2"/>
    </row>
    <row r="938" spans="16:20" ht="15.75" customHeight="1" x14ac:dyDescent="0.25">
      <c r="P938" s="2"/>
      <c r="Q938" s="2"/>
      <c r="R938" s="2"/>
      <c r="S938" s="2"/>
      <c r="T938" s="2"/>
    </row>
    <row r="939" spans="16:20" ht="15.75" customHeight="1" x14ac:dyDescent="0.25">
      <c r="P939" s="2"/>
      <c r="Q939" s="2"/>
      <c r="R939" s="2"/>
      <c r="S939" s="2"/>
      <c r="T939" s="2"/>
    </row>
    <row r="940" spans="16:20" ht="15.75" customHeight="1" x14ac:dyDescent="0.25">
      <c r="P940" s="2"/>
      <c r="Q940" s="2"/>
      <c r="R940" s="2"/>
      <c r="S940" s="2"/>
      <c r="T940" s="2"/>
    </row>
    <row r="941" spans="16:20" ht="15.75" customHeight="1" x14ac:dyDescent="0.25">
      <c r="P941" s="2"/>
      <c r="Q941" s="2"/>
      <c r="R941" s="2"/>
      <c r="S941" s="2"/>
      <c r="T941" s="2"/>
    </row>
    <row r="942" spans="16:20" ht="15.75" customHeight="1" x14ac:dyDescent="0.25">
      <c r="P942" s="2"/>
      <c r="Q942" s="2"/>
      <c r="R942" s="2"/>
      <c r="S942" s="2"/>
      <c r="T942" s="2"/>
    </row>
    <row r="943" spans="16:20" ht="15.75" customHeight="1" x14ac:dyDescent="0.25">
      <c r="P943" s="2"/>
      <c r="Q943" s="2"/>
      <c r="R943" s="2"/>
      <c r="S943" s="2"/>
      <c r="T943" s="2"/>
    </row>
    <row r="944" spans="16:20" ht="15.75" customHeight="1" x14ac:dyDescent="0.25">
      <c r="P944" s="2"/>
      <c r="Q944" s="2"/>
      <c r="R944" s="2"/>
      <c r="S944" s="2"/>
      <c r="T944" s="2"/>
    </row>
    <row r="945" spans="16:20" ht="15.75" customHeight="1" x14ac:dyDescent="0.25">
      <c r="P945" s="2"/>
      <c r="Q945" s="2"/>
      <c r="R945" s="2"/>
      <c r="S945" s="2"/>
      <c r="T945" s="2"/>
    </row>
    <row r="946" spans="16:20" ht="15.75" customHeight="1" x14ac:dyDescent="0.25">
      <c r="P946" s="2"/>
      <c r="Q946" s="2"/>
      <c r="R946" s="2"/>
      <c r="S946" s="2"/>
      <c r="T946" s="2"/>
    </row>
    <row r="947" spans="16:20" ht="15.75" customHeight="1" x14ac:dyDescent="0.25">
      <c r="P947" s="2"/>
      <c r="Q947" s="2"/>
      <c r="R947" s="2"/>
      <c r="S947" s="2"/>
      <c r="T947" s="2"/>
    </row>
    <row r="948" spans="16:20" ht="15.75" customHeight="1" x14ac:dyDescent="0.25">
      <c r="P948" s="2"/>
      <c r="Q948" s="2"/>
      <c r="R948" s="2"/>
      <c r="S948" s="2"/>
      <c r="T948" s="2"/>
    </row>
    <row r="949" spans="16:20" ht="15.75" customHeight="1" x14ac:dyDescent="0.25">
      <c r="P949" s="2"/>
      <c r="Q949" s="2"/>
      <c r="R949" s="2"/>
      <c r="S949" s="2"/>
      <c r="T949" s="2"/>
    </row>
    <row r="950" spans="16:20" ht="15.75" customHeight="1" x14ac:dyDescent="0.25">
      <c r="P950" s="2"/>
      <c r="Q950" s="2"/>
      <c r="R950" s="2"/>
      <c r="S950" s="2"/>
      <c r="T950" s="2"/>
    </row>
    <row r="951" spans="16:20" ht="15.75" customHeight="1" x14ac:dyDescent="0.25">
      <c r="P951" s="2"/>
      <c r="Q951" s="2"/>
      <c r="R951" s="2"/>
      <c r="S951" s="2"/>
      <c r="T951" s="2"/>
    </row>
    <row r="952" spans="16:20" ht="15.75" customHeight="1" x14ac:dyDescent="0.25">
      <c r="P952" s="2"/>
      <c r="Q952" s="2"/>
      <c r="R952" s="2"/>
      <c r="S952" s="2"/>
      <c r="T952" s="2"/>
    </row>
    <row r="953" spans="16:20" ht="15.75" customHeight="1" x14ac:dyDescent="0.25">
      <c r="P953" s="2"/>
      <c r="Q953" s="2"/>
      <c r="R953" s="2"/>
      <c r="S953" s="2"/>
      <c r="T953" s="2"/>
    </row>
    <row r="954" spans="16:20" ht="15.75" customHeight="1" x14ac:dyDescent="0.25">
      <c r="P954" s="2"/>
      <c r="Q954" s="2"/>
      <c r="R954" s="2"/>
      <c r="S954" s="2"/>
      <c r="T954" s="2"/>
    </row>
    <row r="955" spans="16:20" ht="15.75" customHeight="1" x14ac:dyDescent="0.25">
      <c r="P955" s="2"/>
      <c r="Q955" s="2"/>
      <c r="R955" s="2"/>
      <c r="S955" s="2"/>
      <c r="T955" s="2"/>
    </row>
    <row r="956" spans="16:20" ht="15.75" customHeight="1" x14ac:dyDescent="0.25">
      <c r="P956" s="2"/>
      <c r="Q956" s="2"/>
      <c r="R956" s="2"/>
      <c r="S956" s="2"/>
      <c r="T956" s="2"/>
    </row>
    <row r="957" spans="16:20" ht="15.75" customHeight="1" x14ac:dyDescent="0.25">
      <c r="P957" s="2"/>
      <c r="Q957" s="2"/>
      <c r="R957" s="2"/>
      <c r="S957" s="2"/>
      <c r="T957" s="2"/>
    </row>
    <row r="958" spans="16:20" ht="15.75" customHeight="1" x14ac:dyDescent="0.25">
      <c r="P958" s="2"/>
      <c r="Q958" s="2"/>
      <c r="R958" s="2"/>
      <c r="S958" s="2"/>
      <c r="T958" s="2"/>
    </row>
    <row r="959" spans="16:20" ht="15.75" customHeight="1" x14ac:dyDescent="0.25">
      <c r="P959" s="2"/>
      <c r="Q959" s="2"/>
      <c r="R959" s="2"/>
      <c r="S959" s="2"/>
      <c r="T959" s="2"/>
    </row>
    <row r="960" spans="16:20" ht="15.75" customHeight="1" x14ac:dyDescent="0.25">
      <c r="P960" s="2"/>
      <c r="Q960" s="2"/>
      <c r="R960" s="2"/>
      <c r="S960" s="2"/>
      <c r="T960" s="2"/>
    </row>
    <row r="961" spans="16:20" ht="15.75" customHeight="1" x14ac:dyDescent="0.25">
      <c r="P961" s="2"/>
      <c r="Q961" s="2"/>
      <c r="R961" s="2"/>
      <c r="S961" s="2"/>
      <c r="T961" s="2"/>
    </row>
    <row r="962" spans="16:20" ht="15.75" customHeight="1" x14ac:dyDescent="0.25">
      <c r="P962" s="2"/>
      <c r="Q962" s="2"/>
      <c r="R962" s="2"/>
      <c r="S962" s="2"/>
      <c r="T962" s="2"/>
    </row>
    <row r="963" spans="16:20" ht="15.75" customHeight="1" x14ac:dyDescent="0.25">
      <c r="P963" s="2"/>
      <c r="Q963" s="2"/>
      <c r="R963" s="2"/>
      <c r="S963" s="2"/>
      <c r="T963" s="2"/>
    </row>
    <row r="964" spans="16:20" ht="15.75" customHeight="1" x14ac:dyDescent="0.25">
      <c r="P964" s="2"/>
      <c r="Q964" s="2"/>
      <c r="R964" s="2"/>
      <c r="S964" s="2"/>
      <c r="T964" s="2"/>
    </row>
    <row r="965" spans="16:20" ht="15.75" customHeight="1" x14ac:dyDescent="0.25">
      <c r="P965" s="2"/>
      <c r="Q965" s="2"/>
      <c r="R965" s="2"/>
      <c r="S965" s="2"/>
      <c r="T965" s="2"/>
    </row>
    <row r="966" spans="16:20" ht="15.75" customHeight="1" x14ac:dyDescent="0.25">
      <c r="P966" s="2"/>
      <c r="Q966" s="2"/>
      <c r="R966" s="2"/>
      <c r="S966" s="2"/>
      <c r="T966" s="2"/>
    </row>
    <row r="967" spans="16:20" ht="15.75" customHeight="1" x14ac:dyDescent="0.25">
      <c r="P967" s="2"/>
      <c r="Q967" s="2"/>
      <c r="R967" s="2"/>
      <c r="S967" s="2"/>
      <c r="T967" s="2"/>
    </row>
    <row r="968" spans="16:20" ht="15.75" customHeight="1" x14ac:dyDescent="0.25">
      <c r="P968" s="2"/>
      <c r="Q968" s="2"/>
      <c r="R968" s="2"/>
      <c r="S968" s="2"/>
      <c r="T968" s="2"/>
    </row>
    <row r="969" spans="16:20" ht="15.75" customHeight="1" x14ac:dyDescent="0.25">
      <c r="P969" s="2"/>
      <c r="Q969" s="2"/>
      <c r="R969" s="2"/>
      <c r="S969" s="2"/>
      <c r="T969" s="2"/>
    </row>
    <row r="970" spans="16:20" ht="15.75" customHeight="1" x14ac:dyDescent="0.25">
      <c r="P970" s="2"/>
      <c r="Q970" s="2"/>
      <c r="R970" s="2"/>
      <c r="S970" s="2"/>
      <c r="T970" s="2"/>
    </row>
    <row r="971" spans="16:20" ht="15.75" customHeight="1" x14ac:dyDescent="0.25">
      <c r="P971" s="2"/>
      <c r="Q971" s="2"/>
      <c r="R971" s="2"/>
      <c r="S971" s="2"/>
      <c r="T971" s="2"/>
    </row>
    <row r="972" spans="16:20" ht="15.75" customHeight="1" x14ac:dyDescent="0.25">
      <c r="P972" s="2"/>
      <c r="Q972" s="2"/>
      <c r="R972" s="2"/>
      <c r="S972" s="2"/>
      <c r="T972" s="2"/>
    </row>
    <row r="973" spans="16:20" ht="15.75" customHeight="1" x14ac:dyDescent="0.25">
      <c r="P973" s="2"/>
      <c r="Q973" s="2"/>
      <c r="R973" s="2"/>
      <c r="S973" s="2"/>
      <c r="T973" s="2"/>
    </row>
    <row r="974" spans="16:20" ht="15.75" customHeight="1" x14ac:dyDescent="0.25">
      <c r="P974" s="2"/>
      <c r="Q974" s="2"/>
      <c r="R974" s="2"/>
      <c r="S974" s="2"/>
      <c r="T974" s="2"/>
    </row>
    <row r="975" spans="16:20" ht="15.75" customHeight="1" x14ac:dyDescent="0.25">
      <c r="P975" s="2"/>
      <c r="Q975" s="2"/>
      <c r="R975" s="2"/>
      <c r="S975" s="2"/>
      <c r="T975" s="2"/>
    </row>
    <row r="976" spans="16:20" ht="15.75" customHeight="1" x14ac:dyDescent="0.25">
      <c r="P976" s="2"/>
      <c r="Q976" s="2"/>
      <c r="R976" s="2"/>
      <c r="S976" s="2"/>
      <c r="T976" s="2"/>
    </row>
    <row r="977" spans="16:20" ht="15.75" customHeight="1" x14ac:dyDescent="0.25">
      <c r="P977" s="2"/>
      <c r="Q977" s="2"/>
      <c r="R977" s="2"/>
      <c r="S977" s="2"/>
      <c r="T977" s="2"/>
    </row>
    <row r="978" spans="16:20" ht="15.75" customHeight="1" x14ac:dyDescent="0.25">
      <c r="P978" s="2"/>
      <c r="Q978" s="2"/>
      <c r="R978" s="2"/>
      <c r="S978" s="2"/>
      <c r="T978" s="2"/>
    </row>
    <row r="979" spans="16:20" ht="15.75" customHeight="1" x14ac:dyDescent="0.25">
      <c r="P979" s="2"/>
      <c r="Q979" s="2"/>
      <c r="R979" s="2"/>
      <c r="S979" s="2"/>
      <c r="T979" s="2"/>
    </row>
    <row r="980" spans="16:20" ht="15.75" customHeight="1" x14ac:dyDescent="0.25">
      <c r="P980" s="2"/>
      <c r="Q980" s="2"/>
      <c r="R980" s="2"/>
      <c r="S980" s="2"/>
      <c r="T980" s="2"/>
    </row>
    <row r="981" spans="16:20" ht="15.75" customHeight="1" x14ac:dyDescent="0.25">
      <c r="P981" s="2"/>
      <c r="Q981" s="2"/>
      <c r="R981" s="2"/>
      <c r="S981" s="2"/>
      <c r="T981" s="2"/>
    </row>
    <row r="982" spans="16:20" ht="15.75" customHeight="1" x14ac:dyDescent="0.25">
      <c r="P982" s="2"/>
      <c r="Q982" s="2"/>
      <c r="R982" s="2"/>
      <c r="S982" s="2"/>
      <c r="T982" s="2"/>
    </row>
    <row r="983" spans="16:20" ht="15.75" customHeight="1" x14ac:dyDescent="0.25">
      <c r="P983" s="2"/>
      <c r="Q983" s="2"/>
      <c r="R983" s="2"/>
      <c r="S983" s="2"/>
      <c r="T983" s="2"/>
    </row>
    <row r="984" spans="16:20" ht="15.75" customHeight="1" x14ac:dyDescent="0.25">
      <c r="P984" s="2"/>
      <c r="Q984" s="2"/>
      <c r="R984" s="2"/>
      <c r="S984" s="2"/>
      <c r="T984" s="2"/>
    </row>
    <row r="985" spans="16:20" ht="15.75" customHeight="1" x14ac:dyDescent="0.25">
      <c r="P985" s="2"/>
      <c r="Q985" s="2"/>
      <c r="R985" s="2"/>
      <c r="S985" s="2"/>
      <c r="T985" s="2"/>
    </row>
    <row r="986" spans="16:20" ht="15.75" customHeight="1" x14ac:dyDescent="0.25">
      <c r="P986" s="2"/>
      <c r="Q986" s="2"/>
      <c r="R986" s="2"/>
      <c r="S986" s="2"/>
      <c r="T986" s="2"/>
    </row>
    <row r="987" spans="16:20" ht="15.75" customHeight="1" x14ac:dyDescent="0.25">
      <c r="P987" s="2"/>
      <c r="Q987" s="2"/>
      <c r="R987" s="2"/>
      <c r="S987" s="2"/>
      <c r="T987" s="2"/>
    </row>
    <row r="988" spans="16:20" ht="15.75" customHeight="1" x14ac:dyDescent="0.25">
      <c r="P988" s="2"/>
      <c r="Q988" s="2"/>
      <c r="R988" s="2"/>
      <c r="S988" s="2"/>
      <c r="T988" s="2"/>
    </row>
    <row r="989" spans="16:20" ht="15.75" customHeight="1" x14ac:dyDescent="0.25">
      <c r="P989" s="2"/>
      <c r="Q989" s="2"/>
      <c r="R989" s="2"/>
      <c r="S989" s="2"/>
      <c r="T989" s="2"/>
    </row>
    <row r="990" spans="16:20" ht="15.75" customHeight="1" x14ac:dyDescent="0.25">
      <c r="P990" s="2"/>
      <c r="Q990" s="2"/>
      <c r="R990" s="2"/>
      <c r="S990" s="2"/>
      <c r="T990" s="2"/>
    </row>
    <row r="991" spans="16:20" ht="15.75" customHeight="1" x14ac:dyDescent="0.25">
      <c r="P991" s="2"/>
      <c r="Q991" s="2"/>
      <c r="R991" s="2"/>
      <c r="S991" s="2"/>
      <c r="T991" s="2"/>
    </row>
    <row r="992" spans="16:20" ht="15.75" customHeight="1" x14ac:dyDescent="0.25">
      <c r="P992" s="2"/>
      <c r="Q992" s="2"/>
      <c r="R992" s="2"/>
      <c r="S992" s="2"/>
      <c r="T992" s="2"/>
    </row>
    <row r="993" spans="16:20" ht="15.75" customHeight="1" x14ac:dyDescent="0.25">
      <c r="P993" s="2"/>
      <c r="Q993" s="2"/>
      <c r="R993" s="2"/>
      <c r="S993" s="2"/>
      <c r="T993" s="2"/>
    </row>
    <row r="994" spans="16:20" ht="15.75" customHeight="1" x14ac:dyDescent="0.25">
      <c r="P994" s="2"/>
      <c r="Q994" s="2"/>
      <c r="R994" s="2"/>
      <c r="S994" s="2"/>
      <c r="T994" s="2"/>
    </row>
    <row r="995" spans="16:20" ht="15.75" customHeight="1" x14ac:dyDescent="0.25">
      <c r="P995" s="2"/>
      <c r="Q995" s="2"/>
      <c r="R995" s="2"/>
      <c r="S995" s="2"/>
      <c r="T995" s="2"/>
    </row>
    <row r="996" spans="16:20" ht="15.75" customHeight="1" x14ac:dyDescent="0.25">
      <c r="P996" s="2"/>
      <c r="Q996" s="2"/>
      <c r="R996" s="2"/>
      <c r="S996" s="2"/>
      <c r="T996" s="2"/>
    </row>
    <row r="997" spans="16:20" ht="15.75" customHeight="1" x14ac:dyDescent="0.25">
      <c r="P997" s="2"/>
      <c r="Q997" s="2"/>
      <c r="R997" s="2"/>
      <c r="S997" s="2"/>
      <c r="T997" s="2"/>
    </row>
    <row r="998" spans="16:20" ht="15.75" customHeight="1" x14ac:dyDescent="0.25">
      <c r="P998" s="2"/>
      <c r="Q998" s="2"/>
      <c r="R998" s="2"/>
      <c r="S998" s="2"/>
      <c r="T998" s="2"/>
    </row>
    <row r="999" spans="16:20" ht="15.75" customHeight="1" x14ac:dyDescent="0.25">
      <c r="P999" s="2"/>
      <c r="Q999" s="2"/>
      <c r="R999" s="2"/>
      <c r="S999" s="2"/>
      <c r="T999" s="2"/>
    </row>
    <row r="1000" spans="16:20" ht="15.75" customHeight="1" x14ac:dyDescent="0.25">
      <c r="P1000" s="2"/>
      <c r="Q1000" s="2"/>
      <c r="R1000" s="2"/>
      <c r="S1000" s="2"/>
      <c r="T1000" s="2"/>
    </row>
  </sheetData>
  <autoFilter ref="A1:V1" xr:uid="{00000000-0001-0000-0200-000000000000}"/>
  <mergeCells count="1">
    <mergeCell ref="Q58:R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abSelected="1" topLeftCell="A44" workbookViewId="0">
      <selection activeCell="N61" sqref="N61"/>
    </sheetView>
  </sheetViews>
  <sheetFormatPr baseColWidth="10" defaultColWidth="14.42578125" defaultRowHeight="15" customHeight="1" x14ac:dyDescent="0.25"/>
  <cols>
    <col min="1" max="1" width="20" customWidth="1"/>
    <col min="2" max="2" width="41.7109375" customWidth="1"/>
    <col min="3" max="4" width="10.7109375" customWidth="1"/>
    <col min="5" max="6" width="15.5703125" hidden="1" customWidth="1"/>
    <col min="7" max="7" width="26.140625" hidden="1" customWidth="1"/>
    <col min="8" max="8" width="3.28515625" hidden="1" customWidth="1"/>
    <col min="9" max="9" width="16.7109375" hidden="1" customWidth="1"/>
    <col min="10" max="13" width="10.7109375" hidden="1" customWidth="1"/>
    <col min="14" max="14" width="10.7109375" customWidth="1"/>
    <col min="15" max="15" width="18.42578125" customWidth="1"/>
    <col min="16" max="16" width="16.5703125" customWidth="1"/>
    <col min="17" max="17" width="16.7109375" customWidth="1"/>
    <col min="18" max="18" width="21.42578125" customWidth="1"/>
    <col min="19" max="26" width="10.7109375" customWidth="1"/>
  </cols>
  <sheetData>
    <row r="1" spans="1:19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9</v>
      </c>
      <c r="F1" s="1" t="s">
        <v>7</v>
      </c>
      <c r="G1" s="1" t="s">
        <v>8</v>
      </c>
      <c r="H1" s="1" t="s">
        <v>19</v>
      </c>
      <c r="I1" s="1" t="s">
        <v>11</v>
      </c>
      <c r="J1" s="1" t="s">
        <v>6</v>
      </c>
      <c r="K1" s="1" t="s">
        <v>10</v>
      </c>
      <c r="L1" s="1" t="s">
        <v>14</v>
      </c>
      <c r="M1" s="1" t="s">
        <v>12</v>
      </c>
      <c r="N1" s="1" t="s">
        <v>13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9" x14ac:dyDescent="0.25">
      <c r="A2" s="1" t="s">
        <v>374</v>
      </c>
      <c r="B2" s="1" t="s">
        <v>375</v>
      </c>
      <c r="D2" s="1" t="s">
        <v>22</v>
      </c>
      <c r="E2" s="1" t="s">
        <v>54</v>
      </c>
      <c r="F2" s="1" t="s">
        <v>24</v>
      </c>
      <c r="G2" s="1" t="s">
        <v>72</v>
      </c>
      <c r="H2" s="1" t="s">
        <v>29</v>
      </c>
      <c r="I2" s="1" t="s">
        <v>28</v>
      </c>
      <c r="J2" s="1" t="s">
        <v>42</v>
      </c>
      <c r="K2" s="1" t="s">
        <v>61</v>
      </c>
      <c r="L2" s="1" t="s">
        <v>22</v>
      </c>
      <c r="M2" s="6">
        <v>45045</v>
      </c>
      <c r="N2" s="6">
        <v>45045</v>
      </c>
      <c r="O2" s="2">
        <v>41994</v>
      </c>
      <c r="P2" s="2">
        <v>41994</v>
      </c>
      <c r="Q2" s="2">
        <v>7978.86</v>
      </c>
      <c r="R2" s="2">
        <v>49972.86</v>
      </c>
      <c r="S2" s="25">
        <v>1260</v>
      </c>
    </row>
    <row r="3" spans="1:19" x14ac:dyDescent="0.25">
      <c r="A3" s="1" t="s">
        <v>376</v>
      </c>
      <c r="B3" s="1" t="s">
        <v>377</v>
      </c>
      <c r="D3" s="1" t="s">
        <v>22</v>
      </c>
      <c r="E3" s="1" t="s">
        <v>54</v>
      </c>
      <c r="F3" s="1" t="s">
        <v>24</v>
      </c>
      <c r="G3" s="1" t="s">
        <v>72</v>
      </c>
      <c r="H3" s="1" t="s">
        <v>29</v>
      </c>
      <c r="I3" s="1" t="s">
        <v>28</v>
      </c>
      <c r="J3" s="1" t="s">
        <v>42</v>
      </c>
      <c r="K3" s="1" t="s">
        <v>61</v>
      </c>
      <c r="L3" s="1" t="s">
        <v>22</v>
      </c>
      <c r="M3" s="6">
        <v>45044</v>
      </c>
      <c r="N3" s="6">
        <v>45044</v>
      </c>
      <c r="O3" s="2">
        <v>27000</v>
      </c>
      <c r="P3" s="2">
        <v>27000</v>
      </c>
      <c r="Q3" s="2">
        <v>5130</v>
      </c>
      <c r="R3" s="2">
        <v>32130</v>
      </c>
      <c r="S3" s="25">
        <v>810</v>
      </c>
    </row>
    <row r="4" spans="1:19" x14ac:dyDescent="0.25">
      <c r="A4" s="1" t="s">
        <v>378</v>
      </c>
      <c r="B4" s="1" t="s">
        <v>379</v>
      </c>
      <c r="C4" s="1">
        <v>39431</v>
      </c>
      <c r="D4" s="1" t="s">
        <v>22</v>
      </c>
      <c r="E4" s="1" t="s">
        <v>26</v>
      </c>
      <c r="F4" s="1" t="s">
        <v>24</v>
      </c>
      <c r="G4" s="1" t="s">
        <v>25</v>
      </c>
      <c r="H4" s="1" t="s">
        <v>29</v>
      </c>
      <c r="I4" s="1" t="s">
        <v>28</v>
      </c>
      <c r="J4" s="1" t="s">
        <v>211</v>
      </c>
      <c r="K4" s="1" t="s">
        <v>27</v>
      </c>
      <c r="L4" s="1" t="s">
        <v>55</v>
      </c>
      <c r="M4" s="6">
        <v>45043</v>
      </c>
      <c r="N4" s="6">
        <v>45043</v>
      </c>
      <c r="O4" s="2">
        <v>16008</v>
      </c>
      <c r="P4" s="2">
        <v>16008</v>
      </c>
      <c r="Q4" s="2">
        <v>3041.52</v>
      </c>
      <c r="R4" s="2">
        <v>19049.52</v>
      </c>
      <c r="S4" s="25">
        <v>480</v>
      </c>
    </row>
    <row r="5" spans="1:19" x14ac:dyDescent="0.25">
      <c r="A5" s="1" t="s">
        <v>380</v>
      </c>
      <c r="B5" s="1" t="s">
        <v>381</v>
      </c>
      <c r="D5" s="1" t="s">
        <v>22</v>
      </c>
      <c r="E5" s="1" t="s">
        <v>54</v>
      </c>
      <c r="F5" s="1" t="s">
        <v>24</v>
      </c>
      <c r="G5" s="1" t="s">
        <v>72</v>
      </c>
      <c r="H5" s="1" t="s">
        <v>29</v>
      </c>
      <c r="I5" s="1" t="s">
        <v>28</v>
      </c>
      <c r="J5" s="1" t="s">
        <v>42</v>
      </c>
      <c r="K5" s="1" t="s">
        <v>61</v>
      </c>
      <c r="L5" s="1" t="s">
        <v>22</v>
      </c>
      <c r="M5" s="6">
        <v>45043</v>
      </c>
      <c r="N5" s="6">
        <v>45043</v>
      </c>
      <c r="O5" s="2">
        <v>19992</v>
      </c>
      <c r="P5" s="2">
        <v>19992</v>
      </c>
      <c r="Q5" s="2">
        <v>3798.47999999999</v>
      </c>
      <c r="R5" s="2">
        <v>23790.48</v>
      </c>
      <c r="S5" s="25">
        <v>600</v>
      </c>
    </row>
    <row r="6" spans="1:19" x14ac:dyDescent="0.25">
      <c r="A6" s="1" t="s">
        <v>382</v>
      </c>
      <c r="B6" s="1" t="s">
        <v>383</v>
      </c>
      <c r="D6" s="1" t="s">
        <v>22</v>
      </c>
      <c r="E6" s="1" t="s">
        <v>54</v>
      </c>
      <c r="F6" s="1" t="s">
        <v>24</v>
      </c>
      <c r="G6" s="1" t="s">
        <v>32</v>
      </c>
      <c r="H6" s="1" t="s">
        <v>29</v>
      </c>
      <c r="I6" s="1" t="s">
        <v>28</v>
      </c>
      <c r="J6" s="1" t="s">
        <v>42</v>
      </c>
      <c r="K6" s="1" t="s">
        <v>27</v>
      </c>
      <c r="L6" s="1" t="s">
        <v>22</v>
      </c>
      <c r="M6" s="6">
        <v>45042</v>
      </c>
      <c r="N6" s="6">
        <v>45042</v>
      </c>
      <c r="O6" s="2">
        <v>400900</v>
      </c>
      <c r="P6" s="2">
        <v>400900</v>
      </c>
      <c r="Q6" s="2">
        <v>76171</v>
      </c>
      <c r="R6" s="2">
        <v>477071</v>
      </c>
      <c r="S6" s="25">
        <v>12027</v>
      </c>
    </row>
    <row r="7" spans="1:19" x14ac:dyDescent="0.25">
      <c r="A7" s="1" t="s">
        <v>384</v>
      </c>
      <c r="B7" s="1" t="s">
        <v>385</v>
      </c>
      <c r="D7" s="1" t="s">
        <v>22</v>
      </c>
      <c r="E7" s="1" t="s">
        <v>54</v>
      </c>
      <c r="F7" s="1" t="s">
        <v>24</v>
      </c>
      <c r="G7" s="1" t="s">
        <v>25</v>
      </c>
      <c r="H7" s="1" t="s">
        <v>29</v>
      </c>
      <c r="I7" s="1" t="s">
        <v>28</v>
      </c>
      <c r="J7" s="1" t="s">
        <v>42</v>
      </c>
      <c r="K7" s="1" t="s">
        <v>27</v>
      </c>
      <c r="L7" s="1" t="s">
        <v>22</v>
      </c>
      <c r="M7" s="6">
        <v>45040</v>
      </c>
      <c r="N7" s="6">
        <v>45040</v>
      </c>
      <c r="O7" s="2">
        <v>48000</v>
      </c>
      <c r="P7" s="2">
        <v>48000</v>
      </c>
      <c r="Q7" s="2">
        <v>9120</v>
      </c>
      <c r="R7" s="2">
        <v>57120</v>
      </c>
      <c r="S7" s="25">
        <v>1248</v>
      </c>
    </row>
    <row r="8" spans="1:19" x14ac:dyDescent="0.25">
      <c r="A8" s="1" t="s">
        <v>386</v>
      </c>
      <c r="B8" s="1" t="s">
        <v>383</v>
      </c>
      <c r="D8" s="1" t="s">
        <v>22</v>
      </c>
      <c r="E8" s="1" t="s">
        <v>54</v>
      </c>
      <c r="F8" s="1" t="s">
        <v>24</v>
      </c>
      <c r="G8" s="1" t="s">
        <v>32</v>
      </c>
      <c r="H8" s="1" t="s">
        <v>29</v>
      </c>
      <c r="I8" s="1" t="s">
        <v>28</v>
      </c>
      <c r="J8" s="1" t="s">
        <v>42</v>
      </c>
      <c r="K8" s="1" t="s">
        <v>27</v>
      </c>
      <c r="L8" s="1" t="s">
        <v>22</v>
      </c>
      <c r="M8" s="6">
        <v>45040</v>
      </c>
      <c r="N8" s="6">
        <v>45042</v>
      </c>
      <c r="O8" s="2">
        <v>3110000</v>
      </c>
      <c r="P8" s="2">
        <v>3110000</v>
      </c>
      <c r="Q8" s="2">
        <v>590900</v>
      </c>
      <c r="R8" s="2">
        <v>3700900</v>
      </c>
      <c r="S8" s="25">
        <v>80860</v>
      </c>
    </row>
    <row r="9" spans="1:19" x14ac:dyDescent="0.25">
      <c r="A9" s="1" t="s">
        <v>387</v>
      </c>
      <c r="B9" s="1" t="s">
        <v>388</v>
      </c>
      <c r="D9" s="1" t="s">
        <v>22</v>
      </c>
      <c r="E9" s="1" t="s">
        <v>196</v>
      </c>
      <c r="F9" s="1" t="s">
        <v>24</v>
      </c>
      <c r="G9" s="1" t="s">
        <v>25</v>
      </c>
      <c r="H9" s="1" t="s">
        <v>29</v>
      </c>
      <c r="I9" s="1" t="s">
        <v>28</v>
      </c>
      <c r="J9" s="1" t="s">
        <v>42</v>
      </c>
      <c r="K9" s="1" t="s">
        <v>27</v>
      </c>
      <c r="L9" s="1" t="s">
        <v>55</v>
      </c>
      <c r="M9" s="6">
        <v>45038</v>
      </c>
      <c r="N9" s="6">
        <v>45038</v>
      </c>
      <c r="O9" s="2">
        <v>180000</v>
      </c>
      <c r="P9" s="2">
        <v>200000</v>
      </c>
      <c r="Q9" s="2">
        <v>38000</v>
      </c>
      <c r="R9" s="2">
        <v>238000</v>
      </c>
      <c r="S9" s="25">
        <v>4680</v>
      </c>
    </row>
    <row r="10" spans="1:19" x14ac:dyDescent="0.25">
      <c r="A10" s="1" t="s">
        <v>389</v>
      </c>
      <c r="B10" s="1" t="s">
        <v>390</v>
      </c>
      <c r="D10" s="1" t="s">
        <v>22</v>
      </c>
      <c r="E10" s="1" t="s">
        <v>54</v>
      </c>
      <c r="F10" s="1" t="s">
        <v>24</v>
      </c>
      <c r="G10" s="1" t="s">
        <v>72</v>
      </c>
      <c r="H10" s="1" t="s">
        <v>29</v>
      </c>
      <c r="I10" s="1" t="s">
        <v>28</v>
      </c>
      <c r="J10" s="1" t="s">
        <v>42</v>
      </c>
      <c r="K10" s="1" t="s">
        <v>61</v>
      </c>
      <c r="L10" s="1" t="s">
        <v>22</v>
      </c>
      <c r="M10" s="6">
        <v>45037</v>
      </c>
      <c r="N10" s="6">
        <v>45037</v>
      </c>
      <c r="O10" s="2">
        <v>1104404</v>
      </c>
      <c r="P10" s="2">
        <v>1104404</v>
      </c>
      <c r="Q10" s="2">
        <v>209836.76</v>
      </c>
      <c r="R10" s="2">
        <v>1314240.76</v>
      </c>
      <c r="S10" s="25">
        <v>28915</v>
      </c>
    </row>
    <row r="11" spans="1:19" x14ac:dyDescent="0.25">
      <c r="A11" s="1" t="s">
        <v>391</v>
      </c>
      <c r="B11" s="1" t="s">
        <v>95</v>
      </c>
      <c r="D11" s="1" t="s">
        <v>22</v>
      </c>
      <c r="E11" s="1" t="s">
        <v>54</v>
      </c>
      <c r="F11" s="1" t="s">
        <v>24</v>
      </c>
      <c r="G11" s="1" t="s">
        <v>72</v>
      </c>
      <c r="H11" s="1" t="s">
        <v>29</v>
      </c>
      <c r="I11" s="1" t="s">
        <v>28</v>
      </c>
      <c r="J11" s="1" t="s">
        <v>46</v>
      </c>
      <c r="K11" s="1" t="s">
        <v>27</v>
      </c>
      <c r="L11" s="1" t="s">
        <v>22</v>
      </c>
      <c r="M11" s="6">
        <v>45037</v>
      </c>
      <c r="N11" s="6">
        <v>45037</v>
      </c>
      <c r="O11" s="2">
        <v>110000</v>
      </c>
      <c r="P11" s="2">
        <v>110000</v>
      </c>
      <c r="Q11" s="2">
        <v>20900</v>
      </c>
      <c r="R11" s="2">
        <v>130900</v>
      </c>
      <c r="S11" s="25">
        <v>3300</v>
      </c>
    </row>
    <row r="12" spans="1:19" x14ac:dyDescent="0.25">
      <c r="A12" s="1" t="s">
        <v>392</v>
      </c>
      <c r="B12" s="1" t="s">
        <v>393</v>
      </c>
      <c r="D12" s="1" t="s">
        <v>22</v>
      </c>
      <c r="E12" s="1" t="s">
        <v>54</v>
      </c>
      <c r="F12" s="1" t="s">
        <v>24</v>
      </c>
      <c r="G12" s="1" t="s">
        <v>72</v>
      </c>
      <c r="H12" s="1" t="s">
        <v>29</v>
      </c>
      <c r="I12" s="1" t="s">
        <v>28</v>
      </c>
      <c r="J12" s="1" t="s">
        <v>307</v>
      </c>
      <c r="K12" s="1" t="s">
        <v>27</v>
      </c>
      <c r="L12" s="1" t="s">
        <v>22</v>
      </c>
      <c r="M12" s="6">
        <v>45036</v>
      </c>
      <c r="N12" s="6">
        <v>45036</v>
      </c>
      <c r="O12" s="2">
        <v>11001</v>
      </c>
      <c r="P12" s="2">
        <v>11001</v>
      </c>
      <c r="Q12" s="2">
        <v>2090.19</v>
      </c>
      <c r="R12" s="2">
        <v>13091.19</v>
      </c>
      <c r="S12" s="25">
        <v>330</v>
      </c>
    </row>
    <row r="13" spans="1:19" x14ac:dyDescent="0.25">
      <c r="A13" s="1" t="s">
        <v>394</v>
      </c>
      <c r="B13" s="1" t="s">
        <v>395</v>
      </c>
      <c r="D13" s="1" t="s">
        <v>22</v>
      </c>
      <c r="E13" s="1" t="s">
        <v>54</v>
      </c>
      <c r="F13" s="1" t="s">
        <v>24</v>
      </c>
      <c r="G13" s="1" t="s">
        <v>72</v>
      </c>
      <c r="H13" s="1" t="s">
        <v>29</v>
      </c>
      <c r="I13" s="1" t="s">
        <v>28</v>
      </c>
      <c r="J13" s="1" t="s">
        <v>42</v>
      </c>
      <c r="K13" s="1" t="s">
        <v>27</v>
      </c>
      <c r="L13" s="1" t="s">
        <v>22</v>
      </c>
      <c r="M13" s="6">
        <v>45035</v>
      </c>
      <c r="N13" s="6">
        <v>45035</v>
      </c>
      <c r="O13" s="2">
        <v>80040</v>
      </c>
      <c r="P13" s="2">
        <v>80040</v>
      </c>
      <c r="Q13" s="2">
        <v>15207.6</v>
      </c>
      <c r="R13" s="2">
        <v>95247.6</v>
      </c>
      <c r="S13" s="25">
        <v>2400</v>
      </c>
    </row>
    <row r="14" spans="1:19" x14ac:dyDescent="0.25">
      <c r="A14" s="1" t="s">
        <v>396</v>
      </c>
      <c r="B14" s="1" t="s">
        <v>397</v>
      </c>
      <c r="D14" s="1" t="s">
        <v>22</v>
      </c>
      <c r="E14" s="1" t="s">
        <v>26</v>
      </c>
      <c r="F14" s="1" t="s">
        <v>24</v>
      </c>
      <c r="G14" s="1" t="s">
        <v>32</v>
      </c>
      <c r="H14" s="1" t="s">
        <v>29</v>
      </c>
      <c r="I14" s="1" t="s">
        <v>28</v>
      </c>
      <c r="J14" s="1" t="s">
        <v>104</v>
      </c>
      <c r="K14" s="1" t="s">
        <v>33</v>
      </c>
      <c r="L14" s="1" t="s">
        <v>22</v>
      </c>
      <c r="M14" s="6">
        <v>45035</v>
      </c>
      <c r="N14" s="6">
        <v>45035</v>
      </c>
      <c r="O14" s="2">
        <v>22002</v>
      </c>
      <c r="P14" s="2">
        <v>22002</v>
      </c>
      <c r="Q14" s="2">
        <v>4180.38</v>
      </c>
      <c r="R14" s="2">
        <v>26182.38</v>
      </c>
      <c r="S14" s="25">
        <v>660</v>
      </c>
    </row>
    <row r="15" spans="1:19" x14ac:dyDescent="0.25">
      <c r="A15" s="1" t="s">
        <v>398</v>
      </c>
      <c r="B15" s="1" t="s">
        <v>399</v>
      </c>
      <c r="D15" s="1" t="s">
        <v>22</v>
      </c>
      <c r="E15" s="1" t="s">
        <v>54</v>
      </c>
      <c r="F15" s="1" t="s">
        <v>24</v>
      </c>
      <c r="G15" s="1" t="s">
        <v>72</v>
      </c>
      <c r="H15" s="1" t="s">
        <v>29</v>
      </c>
      <c r="I15" s="1" t="s">
        <v>28</v>
      </c>
      <c r="J15" s="1" t="s">
        <v>42</v>
      </c>
      <c r="K15" s="1" t="s">
        <v>61</v>
      </c>
      <c r="L15" s="1" t="s">
        <v>22</v>
      </c>
      <c r="M15" s="6">
        <v>45035</v>
      </c>
      <c r="N15" s="6">
        <v>45035</v>
      </c>
      <c r="O15" s="2">
        <v>18000</v>
      </c>
      <c r="P15" s="2">
        <v>18000</v>
      </c>
      <c r="Q15" s="2">
        <v>3420</v>
      </c>
      <c r="R15" s="2">
        <v>21420</v>
      </c>
      <c r="S15" s="25">
        <v>540</v>
      </c>
    </row>
    <row r="16" spans="1:19" x14ac:dyDescent="0.25">
      <c r="A16" s="1" t="s">
        <v>400</v>
      </c>
      <c r="B16" s="1" t="s">
        <v>265</v>
      </c>
      <c r="D16" s="1" t="s">
        <v>22</v>
      </c>
      <c r="E16" s="1" t="s">
        <v>26</v>
      </c>
      <c r="F16" s="1" t="s">
        <v>24</v>
      </c>
      <c r="G16" s="1" t="s">
        <v>32</v>
      </c>
      <c r="H16" s="1" t="s">
        <v>29</v>
      </c>
      <c r="I16" s="1" t="s">
        <v>28</v>
      </c>
      <c r="J16" s="1" t="s">
        <v>104</v>
      </c>
      <c r="K16" s="1" t="s">
        <v>27</v>
      </c>
      <c r="L16" s="1" t="s">
        <v>22</v>
      </c>
      <c r="M16" s="6">
        <v>45035</v>
      </c>
      <c r="N16" s="6">
        <v>45035</v>
      </c>
      <c r="O16" s="2">
        <v>1858120</v>
      </c>
      <c r="P16" s="2">
        <v>1858120</v>
      </c>
      <c r="Q16" s="2">
        <v>353042.8</v>
      </c>
      <c r="R16" s="2">
        <v>2211162.7999999998</v>
      </c>
      <c r="S16" s="25">
        <v>48311</v>
      </c>
    </row>
    <row r="17" spans="1:19" x14ac:dyDescent="0.25">
      <c r="A17" s="1" t="s">
        <v>401</v>
      </c>
      <c r="B17" s="1" t="s">
        <v>402</v>
      </c>
      <c r="D17" s="1" t="s">
        <v>22</v>
      </c>
      <c r="E17" s="1" t="s">
        <v>82</v>
      </c>
      <c r="F17" s="1" t="s">
        <v>24</v>
      </c>
      <c r="G17" s="1" t="s">
        <v>60</v>
      </c>
      <c r="H17" s="1" t="s">
        <v>29</v>
      </c>
      <c r="I17" s="1" t="s">
        <v>28</v>
      </c>
      <c r="J17" s="1" t="s">
        <v>42</v>
      </c>
      <c r="K17" s="1" t="s">
        <v>61</v>
      </c>
      <c r="L17" s="1" t="s">
        <v>22</v>
      </c>
      <c r="M17" s="6">
        <v>45034</v>
      </c>
      <c r="N17" s="6">
        <v>45034</v>
      </c>
      <c r="O17" s="2">
        <v>844000</v>
      </c>
      <c r="P17" s="2">
        <v>874000</v>
      </c>
      <c r="Q17" s="2">
        <v>166060</v>
      </c>
      <c r="R17" s="2">
        <v>1040060</v>
      </c>
      <c r="S17" s="25">
        <v>21944</v>
      </c>
    </row>
    <row r="18" spans="1:19" x14ac:dyDescent="0.25">
      <c r="A18" s="1" t="s">
        <v>403</v>
      </c>
      <c r="B18" s="1" t="s">
        <v>404</v>
      </c>
      <c r="C18" s="1">
        <v>39418</v>
      </c>
      <c r="D18" s="1" t="s">
        <v>22</v>
      </c>
      <c r="E18" s="1" t="s">
        <v>26</v>
      </c>
      <c r="F18" s="1" t="s">
        <v>24</v>
      </c>
      <c r="G18" s="1" t="s">
        <v>25</v>
      </c>
      <c r="H18" s="1" t="s">
        <v>29</v>
      </c>
      <c r="I18" s="1" t="s">
        <v>28</v>
      </c>
      <c r="J18" s="1" t="s">
        <v>42</v>
      </c>
      <c r="K18" s="1" t="s">
        <v>47</v>
      </c>
      <c r="L18" s="1" t="s">
        <v>22</v>
      </c>
      <c r="M18" s="6">
        <v>45034</v>
      </c>
      <c r="N18" s="6">
        <v>45034</v>
      </c>
      <c r="O18" s="2">
        <v>1005000</v>
      </c>
      <c r="P18" s="2">
        <v>1005000</v>
      </c>
      <c r="Q18" s="2">
        <v>190950</v>
      </c>
      <c r="R18" s="2">
        <v>1195950</v>
      </c>
      <c r="S18" s="25">
        <v>26130</v>
      </c>
    </row>
    <row r="19" spans="1:19" x14ac:dyDescent="0.25">
      <c r="A19" s="1" t="s">
        <v>405</v>
      </c>
      <c r="B19" s="1" t="s">
        <v>406</v>
      </c>
      <c r="D19" s="1" t="s">
        <v>22</v>
      </c>
      <c r="E19" s="1" t="s">
        <v>26</v>
      </c>
      <c r="F19" s="1" t="s">
        <v>24</v>
      </c>
      <c r="G19" s="1" t="s">
        <v>25</v>
      </c>
      <c r="H19" s="1" t="s">
        <v>29</v>
      </c>
      <c r="I19" s="1" t="s">
        <v>28</v>
      </c>
      <c r="J19" s="1" t="s">
        <v>42</v>
      </c>
      <c r="K19" s="1" t="s">
        <v>27</v>
      </c>
      <c r="L19" s="1" t="s">
        <v>22</v>
      </c>
      <c r="M19" s="6">
        <v>45033</v>
      </c>
      <c r="N19" s="6">
        <v>45034</v>
      </c>
      <c r="O19" s="2">
        <v>1272250</v>
      </c>
      <c r="P19" s="2">
        <v>1272250</v>
      </c>
      <c r="Q19" s="2">
        <v>241727.5</v>
      </c>
      <c r="R19" s="2">
        <v>1513977.5</v>
      </c>
      <c r="S19" s="25">
        <v>33079</v>
      </c>
    </row>
    <row r="20" spans="1:19" x14ac:dyDescent="0.25">
      <c r="A20" s="1" t="s">
        <v>407</v>
      </c>
      <c r="B20" s="1" t="s">
        <v>408</v>
      </c>
      <c r="C20" s="1">
        <v>39405</v>
      </c>
      <c r="D20" s="1" t="s">
        <v>22</v>
      </c>
      <c r="E20" s="1" t="s">
        <v>26</v>
      </c>
      <c r="F20" s="1" t="s">
        <v>24</v>
      </c>
      <c r="G20" s="1" t="s">
        <v>25</v>
      </c>
      <c r="H20" s="1" t="s">
        <v>29</v>
      </c>
      <c r="I20" s="1" t="s">
        <v>28</v>
      </c>
      <c r="J20" s="1" t="s">
        <v>23</v>
      </c>
      <c r="K20" s="1" t="s">
        <v>47</v>
      </c>
      <c r="L20" s="1" t="s">
        <v>22</v>
      </c>
      <c r="M20" s="6">
        <v>45033</v>
      </c>
      <c r="N20" s="6">
        <v>45033</v>
      </c>
      <c r="O20" s="2">
        <v>36000</v>
      </c>
      <c r="P20" s="2">
        <v>36000</v>
      </c>
      <c r="Q20" s="2">
        <v>6840</v>
      </c>
      <c r="R20" s="2">
        <v>42840</v>
      </c>
      <c r="S20" s="25">
        <v>1080</v>
      </c>
    </row>
    <row r="21" spans="1:19" ht="15.75" customHeight="1" x14ac:dyDescent="0.25">
      <c r="A21" s="1" t="s">
        <v>409</v>
      </c>
      <c r="B21" s="1" t="s">
        <v>198</v>
      </c>
      <c r="D21" s="1" t="s">
        <v>22</v>
      </c>
      <c r="E21" s="1" t="s">
        <v>26</v>
      </c>
      <c r="F21" s="1" t="s">
        <v>24</v>
      </c>
      <c r="G21" s="1" t="s">
        <v>32</v>
      </c>
      <c r="H21" s="1" t="s">
        <v>29</v>
      </c>
      <c r="I21" s="1" t="s">
        <v>28</v>
      </c>
      <c r="J21" s="1" t="s">
        <v>199</v>
      </c>
      <c r="K21" s="1" t="s">
        <v>27</v>
      </c>
      <c r="L21" s="1" t="s">
        <v>22</v>
      </c>
      <c r="M21" s="6">
        <v>45033</v>
      </c>
      <c r="N21" s="6">
        <v>45033</v>
      </c>
      <c r="O21" s="2">
        <v>320100</v>
      </c>
      <c r="P21" s="2">
        <v>320100</v>
      </c>
      <c r="Q21" s="2">
        <v>60819</v>
      </c>
      <c r="R21" s="2">
        <v>380919</v>
      </c>
      <c r="S21" s="25">
        <v>6402</v>
      </c>
    </row>
    <row r="22" spans="1:19" ht="15.75" customHeight="1" x14ac:dyDescent="0.25">
      <c r="A22" s="1" t="s">
        <v>410</v>
      </c>
      <c r="B22" s="1" t="s">
        <v>411</v>
      </c>
      <c r="D22" s="1" t="s">
        <v>22</v>
      </c>
      <c r="E22" s="1" t="s">
        <v>82</v>
      </c>
      <c r="F22" s="1" t="s">
        <v>24</v>
      </c>
      <c r="G22" s="1" t="s">
        <v>60</v>
      </c>
      <c r="H22" s="1" t="s">
        <v>29</v>
      </c>
      <c r="I22" s="1" t="s">
        <v>28</v>
      </c>
      <c r="J22" s="1" t="s">
        <v>42</v>
      </c>
      <c r="K22" s="1" t="s">
        <v>61</v>
      </c>
      <c r="L22" s="1" t="s">
        <v>22</v>
      </c>
      <c r="M22" s="6">
        <v>45031</v>
      </c>
      <c r="N22" s="6">
        <v>45031</v>
      </c>
      <c r="O22" s="2">
        <v>761000</v>
      </c>
      <c r="P22" s="2">
        <v>791000</v>
      </c>
      <c r="Q22" s="2">
        <v>150290</v>
      </c>
      <c r="R22" s="2">
        <v>941290</v>
      </c>
      <c r="S22" s="25">
        <v>19896</v>
      </c>
    </row>
    <row r="23" spans="1:19" ht="15.75" customHeight="1" x14ac:dyDescent="0.25">
      <c r="A23" s="1" t="s">
        <v>412</v>
      </c>
      <c r="B23" s="1" t="s">
        <v>413</v>
      </c>
      <c r="D23" s="1" t="s">
        <v>22</v>
      </c>
      <c r="E23" s="1" t="s">
        <v>54</v>
      </c>
      <c r="F23" s="1" t="s">
        <v>24</v>
      </c>
      <c r="G23" s="1" t="s">
        <v>60</v>
      </c>
      <c r="H23" s="1" t="s">
        <v>29</v>
      </c>
      <c r="I23" s="1" t="s">
        <v>28</v>
      </c>
      <c r="J23" s="1" t="s">
        <v>42</v>
      </c>
      <c r="K23" s="1" t="s">
        <v>61</v>
      </c>
      <c r="L23" s="1" t="s">
        <v>22</v>
      </c>
      <c r="M23" s="6">
        <v>45031</v>
      </c>
      <c r="N23" s="6">
        <v>45031</v>
      </c>
      <c r="O23" s="2">
        <v>730560</v>
      </c>
      <c r="P23" s="2">
        <v>730560</v>
      </c>
      <c r="Q23" s="2">
        <v>138806.39999999999</v>
      </c>
      <c r="R23" s="2">
        <v>869366.4</v>
      </c>
      <c r="S23" s="25">
        <v>18995</v>
      </c>
    </row>
    <row r="24" spans="1:19" ht="15.75" customHeight="1" x14ac:dyDescent="0.25">
      <c r="A24" s="1" t="s">
        <v>414</v>
      </c>
      <c r="B24" s="1" t="s">
        <v>415</v>
      </c>
      <c r="D24" s="1" t="s">
        <v>22</v>
      </c>
      <c r="E24" s="1" t="s">
        <v>54</v>
      </c>
      <c r="F24" s="1" t="s">
        <v>130</v>
      </c>
      <c r="G24" s="1" t="s">
        <v>32</v>
      </c>
      <c r="H24" s="1" t="s">
        <v>29</v>
      </c>
      <c r="I24" s="1" t="s">
        <v>28</v>
      </c>
      <c r="J24" s="1" t="s">
        <v>23</v>
      </c>
      <c r="K24" s="1" t="s">
        <v>33</v>
      </c>
      <c r="L24" s="1" t="s">
        <v>22</v>
      </c>
      <c r="M24" s="6">
        <v>45030</v>
      </c>
      <c r="N24" s="6">
        <v>45033</v>
      </c>
      <c r="O24" s="2">
        <v>10504240.5</v>
      </c>
      <c r="P24" s="2">
        <v>10904240.5</v>
      </c>
      <c r="Q24" s="2">
        <v>2071805.6950000001</v>
      </c>
      <c r="R24" s="2">
        <v>12976046.195</v>
      </c>
      <c r="S24" s="25">
        <v>84034</v>
      </c>
    </row>
    <row r="25" spans="1:19" ht="15.75" customHeight="1" x14ac:dyDescent="0.25">
      <c r="A25" s="1" t="s">
        <v>416</v>
      </c>
      <c r="B25" s="1" t="s">
        <v>214</v>
      </c>
      <c r="D25" s="1" t="s">
        <v>22</v>
      </c>
      <c r="E25" s="1" t="s">
        <v>54</v>
      </c>
      <c r="F25" s="1" t="s">
        <v>24</v>
      </c>
      <c r="G25" s="1" t="s">
        <v>72</v>
      </c>
      <c r="H25" s="1" t="s">
        <v>29</v>
      </c>
      <c r="I25" s="1" t="s">
        <v>28</v>
      </c>
      <c r="J25" s="1" t="s">
        <v>42</v>
      </c>
      <c r="K25" s="1" t="s">
        <v>27</v>
      </c>
      <c r="L25" s="1" t="s">
        <v>22</v>
      </c>
      <c r="M25" s="6">
        <v>45029</v>
      </c>
      <c r="N25" s="6">
        <v>45029</v>
      </c>
      <c r="O25" s="2">
        <v>256000</v>
      </c>
      <c r="P25" s="2">
        <v>256000</v>
      </c>
      <c r="Q25" s="2">
        <v>48640</v>
      </c>
      <c r="R25" s="2">
        <v>304640</v>
      </c>
      <c r="S25" s="25">
        <v>7680</v>
      </c>
    </row>
    <row r="26" spans="1:19" ht="15.75" customHeight="1" x14ac:dyDescent="0.25">
      <c r="A26" s="1" t="s">
        <v>417</v>
      </c>
      <c r="B26" s="1" t="s">
        <v>418</v>
      </c>
      <c r="D26" s="1" t="s">
        <v>22</v>
      </c>
      <c r="E26" s="1" t="s">
        <v>26</v>
      </c>
      <c r="F26" s="1" t="s">
        <v>24</v>
      </c>
      <c r="G26" s="1" t="s">
        <v>32</v>
      </c>
      <c r="H26" s="1" t="s">
        <v>29</v>
      </c>
      <c r="I26" s="1" t="s">
        <v>28</v>
      </c>
      <c r="J26" s="1" t="s">
        <v>42</v>
      </c>
      <c r="K26" s="1" t="s">
        <v>27</v>
      </c>
      <c r="L26" s="1" t="s">
        <v>22</v>
      </c>
      <c r="M26" s="6">
        <v>45028</v>
      </c>
      <c r="N26" s="6">
        <v>45028</v>
      </c>
      <c r="O26" s="2">
        <v>336150</v>
      </c>
      <c r="P26" s="2">
        <v>336150</v>
      </c>
      <c r="Q26" s="2">
        <v>63868.5</v>
      </c>
      <c r="R26" s="2">
        <v>400018.5</v>
      </c>
      <c r="S26" s="25">
        <v>5378</v>
      </c>
    </row>
    <row r="27" spans="1:19" ht="15.75" customHeight="1" x14ac:dyDescent="0.25">
      <c r="A27" s="1" t="s">
        <v>419</v>
      </c>
      <c r="B27" s="1" t="s">
        <v>99</v>
      </c>
      <c r="D27" s="1" t="s">
        <v>22</v>
      </c>
      <c r="E27" s="1" t="s">
        <v>26</v>
      </c>
      <c r="F27" s="1" t="s">
        <v>24</v>
      </c>
      <c r="G27" s="1" t="s">
        <v>32</v>
      </c>
      <c r="H27" s="1" t="s">
        <v>29</v>
      </c>
      <c r="I27" s="1" t="s">
        <v>28</v>
      </c>
      <c r="J27" s="1" t="s">
        <v>42</v>
      </c>
      <c r="K27" s="1" t="s">
        <v>27</v>
      </c>
      <c r="L27" s="1" t="s">
        <v>22</v>
      </c>
      <c r="M27" s="6">
        <v>45028</v>
      </c>
      <c r="N27" s="6">
        <v>45028</v>
      </c>
      <c r="O27" s="2">
        <v>65016</v>
      </c>
      <c r="P27" s="2">
        <v>65016</v>
      </c>
      <c r="Q27" s="2">
        <v>12353.039999999901</v>
      </c>
      <c r="R27" s="2">
        <v>77369.039999999994</v>
      </c>
      <c r="S27" s="25">
        <v>1300</v>
      </c>
    </row>
    <row r="28" spans="1:19" ht="15.75" customHeight="1" x14ac:dyDescent="0.25">
      <c r="A28" s="1" t="s">
        <v>420</v>
      </c>
      <c r="B28" s="1" t="s">
        <v>421</v>
      </c>
      <c r="C28" s="1">
        <v>39392</v>
      </c>
      <c r="D28" s="1" t="s">
        <v>22</v>
      </c>
      <c r="E28" s="1" t="s">
        <v>196</v>
      </c>
      <c r="F28" s="1" t="s">
        <v>24</v>
      </c>
      <c r="G28" s="1" t="s">
        <v>25</v>
      </c>
      <c r="H28" s="1" t="s">
        <v>29</v>
      </c>
      <c r="I28" s="1" t="s">
        <v>28</v>
      </c>
      <c r="J28" s="1" t="s">
        <v>190</v>
      </c>
      <c r="K28" s="1" t="s">
        <v>47</v>
      </c>
      <c r="L28" s="1" t="s">
        <v>22</v>
      </c>
      <c r="M28" s="6">
        <v>45028</v>
      </c>
      <c r="N28" s="6">
        <v>45042</v>
      </c>
      <c r="O28" s="2">
        <v>2430000</v>
      </c>
      <c r="P28" s="2">
        <v>2430000</v>
      </c>
      <c r="Q28" s="2">
        <v>461700</v>
      </c>
      <c r="R28" s="2">
        <v>2891700</v>
      </c>
      <c r="S28" s="25">
        <v>48600</v>
      </c>
    </row>
    <row r="29" spans="1:19" ht="15.75" customHeight="1" x14ac:dyDescent="0.25">
      <c r="A29" s="1" t="s">
        <v>422</v>
      </c>
      <c r="B29" s="1" t="s">
        <v>423</v>
      </c>
      <c r="D29" s="1" t="s">
        <v>22</v>
      </c>
      <c r="E29" s="1" t="s">
        <v>82</v>
      </c>
      <c r="F29" s="1" t="s">
        <v>24</v>
      </c>
      <c r="G29" s="1" t="s">
        <v>25</v>
      </c>
      <c r="H29" s="1" t="s">
        <v>29</v>
      </c>
      <c r="I29" s="1" t="s">
        <v>28</v>
      </c>
      <c r="J29" s="1" t="s">
        <v>42</v>
      </c>
      <c r="K29" s="1" t="s">
        <v>33</v>
      </c>
      <c r="L29" s="1" t="s">
        <v>22</v>
      </c>
      <c r="M29" s="6">
        <v>45028</v>
      </c>
      <c r="N29" s="6">
        <v>45028</v>
      </c>
      <c r="O29" s="2">
        <v>674520</v>
      </c>
      <c r="P29" s="2">
        <v>704520</v>
      </c>
      <c r="Q29" s="2">
        <v>133858.79999999999</v>
      </c>
      <c r="R29" s="2">
        <v>838378.8</v>
      </c>
      <c r="S29" s="25">
        <v>17538</v>
      </c>
    </row>
    <row r="30" spans="1:19" ht="15.75" customHeight="1" x14ac:dyDescent="0.25">
      <c r="A30" s="1" t="s">
        <v>424</v>
      </c>
      <c r="B30" s="1" t="s">
        <v>425</v>
      </c>
      <c r="D30" s="1" t="s">
        <v>22</v>
      </c>
      <c r="E30" s="1" t="s">
        <v>196</v>
      </c>
      <c r="F30" s="1" t="s">
        <v>24</v>
      </c>
      <c r="G30" s="1" t="s">
        <v>32</v>
      </c>
      <c r="H30" s="1" t="s">
        <v>29</v>
      </c>
      <c r="I30" s="1" t="s">
        <v>28</v>
      </c>
      <c r="J30" s="1" t="s">
        <v>426</v>
      </c>
      <c r="K30" s="1" t="s">
        <v>33</v>
      </c>
      <c r="L30" s="1" t="s">
        <v>22</v>
      </c>
      <c r="M30" s="6">
        <v>45028</v>
      </c>
      <c r="N30" s="6">
        <v>45028</v>
      </c>
      <c r="O30" s="2">
        <v>1380000</v>
      </c>
      <c r="P30" s="2">
        <v>1605000</v>
      </c>
      <c r="Q30" s="2">
        <v>304950</v>
      </c>
      <c r="R30" s="2">
        <v>1909950</v>
      </c>
      <c r="S30" s="25">
        <v>27600</v>
      </c>
    </row>
    <row r="31" spans="1:19" ht="15.75" customHeight="1" x14ac:dyDescent="0.25">
      <c r="A31" s="1" t="s">
        <v>427</v>
      </c>
      <c r="B31" s="1" t="s">
        <v>428</v>
      </c>
      <c r="D31" s="1" t="s">
        <v>22</v>
      </c>
      <c r="E31" s="1" t="s">
        <v>54</v>
      </c>
      <c r="F31" s="1" t="s">
        <v>24</v>
      </c>
      <c r="G31" s="1" t="s">
        <v>32</v>
      </c>
      <c r="H31" s="1" t="s">
        <v>429</v>
      </c>
      <c r="I31" s="1" t="s">
        <v>28</v>
      </c>
      <c r="J31" s="1" t="s">
        <v>430</v>
      </c>
      <c r="K31" s="1" t="s">
        <v>27</v>
      </c>
      <c r="L31" s="1" t="s">
        <v>22</v>
      </c>
      <c r="M31" s="6">
        <v>45027</v>
      </c>
      <c r="N31" s="6">
        <v>45044</v>
      </c>
      <c r="O31" s="2">
        <v>3875040</v>
      </c>
      <c r="P31" s="2">
        <v>3875040</v>
      </c>
      <c r="Q31" s="2">
        <v>736257.6</v>
      </c>
      <c r="R31" s="2">
        <v>4611297.5999999996</v>
      </c>
      <c r="S31" s="25">
        <v>10751</v>
      </c>
    </row>
    <row r="32" spans="1:19" ht="15.75" customHeight="1" x14ac:dyDescent="0.25">
      <c r="A32" s="1" t="s">
        <v>431</v>
      </c>
      <c r="B32" s="1" t="s">
        <v>432</v>
      </c>
      <c r="D32" s="1" t="s">
        <v>22</v>
      </c>
      <c r="E32" s="1" t="s">
        <v>26</v>
      </c>
      <c r="F32" s="1" t="s">
        <v>24</v>
      </c>
      <c r="G32" s="1" t="s">
        <v>32</v>
      </c>
      <c r="H32" s="1" t="s">
        <v>29</v>
      </c>
      <c r="I32" s="1" t="s">
        <v>28</v>
      </c>
      <c r="J32" s="1" t="s">
        <v>433</v>
      </c>
      <c r="K32" s="1" t="s">
        <v>61</v>
      </c>
      <c r="L32" s="1" t="s">
        <v>22</v>
      </c>
      <c r="M32" s="6">
        <v>45027</v>
      </c>
      <c r="N32" s="6">
        <v>45027</v>
      </c>
      <c r="O32" s="2">
        <v>761000</v>
      </c>
      <c r="P32" s="2">
        <v>761000</v>
      </c>
      <c r="Q32" s="2">
        <v>144590</v>
      </c>
      <c r="R32" s="2">
        <v>905590</v>
      </c>
      <c r="S32" s="25">
        <v>19786</v>
      </c>
    </row>
    <row r="33" spans="1:19" ht="15.75" customHeight="1" x14ac:dyDescent="0.25">
      <c r="A33" s="1" t="s">
        <v>434</v>
      </c>
      <c r="B33" s="1" t="s">
        <v>435</v>
      </c>
      <c r="D33" s="1" t="s">
        <v>22</v>
      </c>
      <c r="E33" s="1" t="s">
        <v>54</v>
      </c>
      <c r="F33" s="1" t="s">
        <v>130</v>
      </c>
      <c r="G33" s="1" t="s">
        <v>32</v>
      </c>
      <c r="H33" s="1" t="s">
        <v>29</v>
      </c>
      <c r="I33" s="1" t="s">
        <v>28</v>
      </c>
      <c r="J33" s="1" t="s">
        <v>42</v>
      </c>
      <c r="K33" s="1" t="s">
        <v>167</v>
      </c>
      <c r="L33" s="1" t="s">
        <v>22</v>
      </c>
      <c r="M33" s="6">
        <v>45027</v>
      </c>
      <c r="N33" s="6">
        <v>45028</v>
      </c>
      <c r="O33" s="2">
        <v>2328000</v>
      </c>
      <c r="P33" s="2">
        <v>2328000</v>
      </c>
      <c r="Q33" s="2">
        <v>442320</v>
      </c>
      <c r="R33" s="2">
        <v>2770320</v>
      </c>
      <c r="S33" s="25">
        <v>27936</v>
      </c>
    </row>
    <row r="34" spans="1:19" ht="15.75" customHeight="1" x14ac:dyDescent="0.25">
      <c r="A34" s="1" t="s">
        <v>436</v>
      </c>
      <c r="B34" s="1" t="s">
        <v>437</v>
      </c>
      <c r="D34" s="1" t="s">
        <v>22</v>
      </c>
      <c r="E34" s="1" t="s">
        <v>54</v>
      </c>
      <c r="F34" s="1" t="s">
        <v>24</v>
      </c>
      <c r="G34" s="1" t="s">
        <v>60</v>
      </c>
      <c r="H34" s="1" t="s">
        <v>29</v>
      </c>
      <c r="I34" s="1" t="s">
        <v>28</v>
      </c>
      <c r="J34" s="1" t="s">
        <v>42</v>
      </c>
      <c r="K34" s="1" t="s">
        <v>438</v>
      </c>
      <c r="L34" s="1" t="s">
        <v>22</v>
      </c>
      <c r="M34" s="6">
        <v>45027</v>
      </c>
      <c r="N34" s="6">
        <v>45027</v>
      </c>
      <c r="O34" s="2">
        <v>81000</v>
      </c>
      <c r="P34" s="2">
        <v>81000</v>
      </c>
      <c r="Q34" s="2">
        <v>15390</v>
      </c>
      <c r="R34" s="2">
        <v>96390</v>
      </c>
      <c r="S34" s="25">
        <v>2430</v>
      </c>
    </row>
    <row r="35" spans="1:19" ht="15.75" customHeight="1" x14ac:dyDescent="0.25">
      <c r="A35" s="1" t="s">
        <v>439</v>
      </c>
      <c r="B35" s="1" t="s">
        <v>440</v>
      </c>
      <c r="D35" s="1" t="s">
        <v>22</v>
      </c>
      <c r="E35" s="1" t="s">
        <v>54</v>
      </c>
      <c r="F35" s="1" t="s">
        <v>24</v>
      </c>
      <c r="G35" s="1" t="s">
        <v>72</v>
      </c>
      <c r="H35" s="1" t="s">
        <v>29</v>
      </c>
      <c r="I35" s="1" t="s">
        <v>28</v>
      </c>
      <c r="J35" s="1" t="s">
        <v>42</v>
      </c>
      <c r="K35" s="1" t="s">
        <v>61</v>
      </c>
      <c r="L35" s="1" t="s">
        <v>22</v>
      </c>
      <c r="M35" s="6">
        <v>45026</v>
      </c>
      <c r="N35" s="6">
        <v>45026</v>
      </c>
      <c r="O35" s="2">
        <v>23000</v>
      </c>
      <c r="P35" s="2">
        <v>23000</v>
      </c>
      <c r="Q35" s="2">
        <v>4370</v>
      </c>
      <c r="R35" s="2">
        <v>27370</v>
      </c>
      <c r="S35" s="25">
        <v>690</v>
      </c>
    </row>
    <row r="36" spans="1:19" ht="15.75" customHeight="1" x14ac:dyDescent="0.25">
      <c r="A36" s="1" t="s">
        <v>441</v>
      </c>
      <c r="B36" s="1" t="s">
        <v>442</v>
      </c>
      <c r="D36" s="1" t="s">
        <v>22</v>
      </c>
      <c r="E36" s="1" t="s">
        <v>82</v>
      </c>
      <c r="F36" s="1" t="s">
        <v>24</v>
      </c>
      <c r="G36" s="1" t="s">
        <v>60</v>
      </c>
      <c r="H36" s="1" t="s">
        <v>29</v>
      </c>
      <c r="I36" s="1" t="s">
        <v>28</v>
      </c>
      <c r="J36" s="1" t="s">
        <v>42</v>
      </c>
      <c r="K36" s="1" t="s">
        <v>61</v>
      </c>
      <c r="L36" s="1" t="s">
        <v>22</v>
      </c>
      <c r="M36" s="6">
        <v>45026</v>
      </c>
      <c r="N36" s="6">
        <v>45026</v>
      </c>
      <c r="O36" s="2">
        <v>1104839</v>
      </c>
      <c r="P36" s="2">
        <v>1134839</v>
      </c>
      <c r="Q36" s="2">
        <v>215619.40999999901</v>
      </c>
      <c r="R36" s="2">
        <v>1350458.41</v>
      </c>
      <c r="S36" s="25">
        <v>28337</v>
      </c>
    </row>
    <row r="37" spans="1:19" ht="15.75" customHeight="1" x14ac:dyDescent="0.25">
      <c r="A37" s="1" t="s">
        <v>443</v>
      </c>
      <c r="B37" s="1" t="s">
        <v>444</v>
      </c>
      <c r="D37" s="1" t="s">
        <v>22</v>
      </c>
      <c r="E37" s="1" t="s">
        <v>82</v>
      </c>
      <c r="F37" s="1" t="s">
        <v>130</v>
      </c>
      <c r="G37" s="1" t="s">
        <v>25</v>
      </c>
      <c r="H37" s="1" t="s">
        <v>29</v>
      </c>
      <c r="I37" s="1" t="s">
        <v>28</v>
      </c>
      <c r="J37" s="1" t="s">
        <v>42</v>
      </c>
      <c r="K37" s="1" t="s">
        <v>61</v>
      </c>
      <c r="L37" s="1" t="s">
        <v>22</v>
      </c>
      <c r="M37" s="6">
        <v>45021</v>
      </c>
      <c r="N37" s="6">
        <v>45021</v>
      </c>
      <c r="O37" s="2">
        <v>1462546.8</v>
      </c>
      <c r="P37" s="2">
        <v>1492546.8</v>
      </c>
      <c r="Q37" s="2">
        <v>283583.89199999999</v>
      </c>
      <c r="R37" s="2">
        <v>1776130.692</v>
      </c>
      <c r="S37" s="25">
        <v>33826</v>
      </c>
    </row>
    <row r="38" spans="1:19" ht="15.75" customHeight="1" x14ac:dyDescent="0.25">
      <c r="A38" s="1" t="s">
        <v>445</v>
      </c>
      <c r="B38" s="1" t="s">
        <v>446</v>
      </c>
      <c r="D38" s="1" t="s">
        <v>22</v>
      </c>
      <c r="E38" s="1" t="s">
        <v>26</v>
      </c>
      <c r="F38" s="1" t="s">
        <v>24</v>
      </c>
      <c r="G38" s="1" t="s">
        <v>25</v>
      </c>
      <c r="H38" s="1" t="s">
        <v>29</v>
      </c>
      <c r="I38" s="1" t="s">
        <v>28</v>
      </c>
      <c r="J38" s="1" t="s">
        <v>42</v>
      </c>
      <c r="K38" s="1" t="s">
        <v>27</v>
      </c>
      <c r="L38" s="1" t="s">
        <v>55</v>
      </c>
      <c r="M38" s="6">
        <v>45021</v>
      </c>
      <c r="N38" s="6">
        <v>45021</v>
      </c>
      <c r="O38" s="2">
        <v>250000</v>
      </c>
      <c r="P38" s="2">
        <v>250000</v>
      </c>
      <c r="Q38" s="2">
        <v>47500</v>
      </c>
      <c r="R38" s="2">
        <v>297500</v>
      </c>
      <c r="S38" s="25">
        <v>6500</v>
      </c>
    </row>
    <row r="39" spans="1:19" ht="15.75" customHeight="1" x14ac:dyDescent="0.25">
      <c r="A39" s="1" t="s">
        <v>447</v>
      </c>
      <c r="B39" s="1" t="s">
        <v>448</v>
      </c>
      <c r="D39" s="1" t="s">
        <v>22</v>
      </c>
      <c r="E39" s="1" t="s">
        <v>54</v>
      </c>
      <c r="F39" s="1" t="s">
        <v>24</v>
      </c>
      <c r="G39" s="1" t="s">
        <v>60</v>
      </c>
      <c r="H39" s="1" t="s">
        <v>29</v>
      </c>
      <c r="I39" s="1" t="s">
        <v>28</v>
      </c>
      <c r="J39" s="1" t="s">
        <v>42</v>
      </c>
      <c r="K39" s="1" t="s">
        <v>438</v>
      </c>
      <c r="L39" s="1" t="s">
        <v>22</v>
      </c>
      <c r="M39" s="6">
        <v>45021</v>
      </c>
      <c r="N39" s="6">
        <v>45021</v>
      </c>
      <c r="O39" s="2">
        <v>70000</v>
      </c>
      <c r="P39" s="2">
        <v>70000</v>
      </c>
      <c r="Q39" s="2">
        <v>13300</v>
      </c>
      <c r="R39" s="2">
        <v>83300</v>
      </c>
      <c r="S39" s="25">
        <v>2000</v>
      </c>
    </row>
    <row r="40" spans="1:19" ht="15.75" customHeight="1" x14ac:dyDescent="0.25">
      <c r="A40" s="1" t="s">
        <v>449</v>
      </c>
      <c r="B40" s="1" t="s">
        <v>450</v>
      </c>
      <c r="D40" s="1" t="s">
        <v>22</v>
      </c>
      <c r="E40" s="1" t="s">
        <v>54</v>
      </c>
      <c r="F40" s="1" t="s">
        <v>24</v>
      </c>
      <c r="G40" s="1" t="s">
        <v>32</v>
      </c>
      <c r="H40" s="1" t="s">
        <v>29</v>
      </c>
      <c r="I40" s="1" t="s">
        <v>28</v>
      </c>
      <c r="J40" s="1" t="s">
        <v>42</v>
      </c>
      <c r="K40" s="1" t="s">
        <v>27</v>
      </c>
      <c r="L40" s="1" t="s">
        <v>22</v>
      </c>
      <c r="M40" s="6">
        <v>45021</v>
      </c>
      <c r="N40" s="6">
        <v>45021</v>
      </c>
      <c r="O40" s="2">
        <v>35000</v>
      </c>
      <c r="P40" s="2">
        <v>35000</v>
      </c>
      <c r="Q40" s="2">
        <v>6650</v>
      </c>
      <c r="R40" s="2">
        <v>41650</v>
      </c>
      <c r="S40" s="25">
        <v>1000</v>
      </c>
    </row>
    <row r="41" spans="1:19" ht="15.75" customHeight="1" x14ac:dyDescent="0.25">
      <c r="A41" s="1" t="s">
        <v>451</v>
      </c>
      <c r="B41" s="1" t="s">
        <v>186</v>
      </c>
      <c r="D41" s="1" t="s">
        <v>22</v>
      </c>
      <c r="E41" s="1" t="s">
        <v>26</v>
      </c>
      <c r="F41" s="1" t="s">
        <v>130</v>
      </c>
      <c r="G41" s="1" t="s">
        <v>32</v>
      </c>
      <c r="H41" s="1" t="s">
        <v>29</v>
      </c>
      <c r="I41" s="1" t="s">
        <v>28</v>
      </c>
      <c r="J41" s="1" t="s">
        <v>36</v>
      </c>
      <c r="K41" s="1" t="s">
        <v>27</v>
      </c>
      <c r="L41" s="1" t="s">
        <v>22</v>
      </c>
      <c r="M41" s="6">
        <v>45020</v>
      </c>
      <c r="N41" s="6">
        <v>45020</v>
      </c>
      <c r="O41" s="2">
        <v>868010</v>
      </c>
      <c r="P41" s="2">
        <v>893010</v>
      </c>
      <c r="Q41" s="2">
        <v>169671.9</v>
      </c>
      <c r="R41" s="2">
        <v>1062681.8999999999</v>
      </c>
      <c r="S41" s="25">
        <v>13888</v>
      </c>
    </row>
    <row r="42" spans="1:19" ht="15.75" customHeight="1" x14ac:dyDescent="0.25">
      <c r="A42" s="1" t="s">
        <v>452</v>
      </c>
      <c r="B42" s="1" t="s">
        <v>453</v>
      </c>
      <c r="D42" s="1" t="s">
        <v>22</v>
      </c>
      <c r="E42" s="1" t="s">
        <v>54</v>
      </c>
      <c r="F42" s="1" t="s">
        <v>24</v>
      </c>
      <c r="G42" s="1" t="s">
        <v>72</v>
      </c>
      <c r="H42" s="1" t="s">
        <v>29</v>
      </c>
      <c r="I42" s="1" t="s">
        <v>28</v>
      </c>
      <c r="J42" s="1" t="s">
        <v>42</v>
      </c>
      <c r="K42" s="1" t="s">
        <v>27</v>
      </c>
      <c r="L42" s="1" t="s">
        <v>22</v>
      </c>
      <c r="M42" s="6">
        <v>45019</v>
      </c>
      <c r="N42" s="6">
        <v>45019</v>
      </c>
      <c r="O42" s="2">
        <v>23000</v>
      </c>
      <c r="P42" s="2">
        <v>23000</v>
      </c>
      <c r="Q42" s="2">
        <v>4370</v>
      </c>
      <c r="R42" s="2">
        <v>27370</v>
      </c>
      <c r="S42" s="25">
        <v>690</v>
      </c>
    </row>
    <row r="43" spans="1:19" ht="15.75" customHeight="1" x14ac:dyDescent="0.25">
      <c r="A43" s="1" t="s">
        <v>454</v>
      </c>
      <c r="B43" s="1" t="s">
        <v>455</v>
      </c>
      <c r="D43" s="1" t="s">
        <v>22</v>
      </c>
      <c r="E43" s="1" t="s">
        <v>26</v>
      </c>
      <c r="F43" s="1" t="s">
        <v>24</v>
      </c>
      <c r="G43" s="1" t="s">
        <v>32</v>
      </c>
      <c r="H43" s="1" t="s">
        <v>29</v>
      </c>
      <c r="I43" s="1" t="s">
        <v>28</v>
      </c>
      <c r="J43" s="1" t="s">
        <v>36</v>
      </c>
      <c r="K43" s="1" t="s">
        <v>33</v>
      </c>
      <c r="L43" s="1" t="s">
        <v>22</v>
      </c>
      <c r="M43" s="6">
        <v>45019</v>
      </c>
      <c r="N43" s="6">
        <v>45019</v>
      </c>
      <c r="O43" s="2">
        <v>1045000</v>
      </c>
      <c r="P43" s="2">
        <v>1045000</v>
      </c>
      <c r="Q43" s="2">
        <v>198550</v>
      </c>
      <c r="R43" s="2">
        <v>1243550</v>
      </c>
      <c r="S43" s="25">
        <v>27170</v>
      </c>
    </row>
    <row r="44" spans="1:19" ht="15.75" customHeight="1" x14ac:dyDescent="0.25">
      <c r="A44" s="1" t="s">
        <v>456</v>
      </c>
      <c r="B44" s="1" t="s">
        <v>143</v>
      </c>
      <c r="D44" s="1" t="s">
        <v>22</v>
      </c>
      <c r="E44" s="1" t="s">
        <v>26</v>
      </c>
      <c r="F44" s="1" t="s">
        <v>24</v>
      </c>
      <c r="G44" s="1" t="s">
        <v>32</v>
      </c>
      <c r="H44" s="1" t="s">
        <v>29</v>
      </c>
      <c r="I44" s="1" t="s">
        <v>28</v>
      </c>
      <c r="J44" s="1" t="s">
        <v>144</v>
      </c>
      <c r="K44" s="1" t="s">
        <v>27</v>
      </c>
      <c r="L44" s="1" t="s">
        <v>22</v>
      </c>
      <c r="M44" s="6">
        <v>45019</v>
      </c>
      <c r="N44" s="6">
        <v>45021</v>
      </c>
      <c r="O44" s="2">
        <v>1272250</v>
      </c>
      <c r="P44" s="2">
        <v>1272250</v>
      </c>
      <c r="Q44" s="2">
        <v>241727.5</v>
      </c>
      <c r="R44" s="2">
        <v>1513977.5</v>
      </c>
      <c r="S44" s="25">
        <v>33079</v>
      </c>
    </row>
    <row r="45" spans="1:19" ht="15.75" customHeight="1" x14ac:dyDescent="0.25">
      <c r="A45" s="1" t="s">
        <v>457</v>
      </c>
      <c r="B45" s="1" t="s">
        <v>103</v>
      </c>
      <c r="D45" s="1" t="s">
        <v>22</v>
      </c>
      <c r="E45" s="1" t="s">
        <v>26</v>
      </c>
      <c r="F45" s="1" t="s">
        <v>24</v>
      </c>
      <c r="G45" s="1" t="s">
        <v>32</v>
      </c>
      <c r="H45" s="1" t="s">
        <v>29</v>
      </c>
      <c r="I45" s="1" t="s">
        <v>28</v>
      </c>
      <c r="J45" s="1" t="s">
        <v>104</v>
      </c>
      <c r="K45" s="1" t="s">
        <v>27</v>
      </c>
      <c r="L45" s="1" t="s">
        <v>22</v>
      </c>
      <c r="M45" s="6">
        <v>45019</v>
      </c>
      <c r="N45" s="6">
        <v>45028</v>
      </c>
      <c r="O45" s="2">
        <v>1004598</v>
      </c>
      <c r="P45" s="2">
        <v>1004598</v>
      </c>
      <c r="Q45" s="2">
        <v>190873.62</v>
      </c>
      <c r="R45" s="2">
        <v>1195471.6200000001</v>
      </c>
      <c r="S45" s="25">
        <v>26120</v>
      </c>
    </row>
    <row r="46" spans="1:19" ht="15.75" customHeight="1" x14ac:dyDescent="0.25">
      <c r="O46" s="2">
        <f>SUM(O2:O45)</f>
        <v>41865581.299999997</v>
      </c>
      <c r="P46" s="2"/>
      <c r="Q46" s="2"/>
      <c r="R46" s="2"/>
    </row>
    <row r="47" spans="1:19" ht="15.75" customHeight="1" x14ac:dyDescent="0.25">
      <c r="E47" s="2"/>
      <c r="F47" s="2"/>
      <c r="G47" s="2"/>
      <c r="H47" s="2"/>
      <c r="P47" s="175" t="s">
        <v>115</v>
      </c>
      <c r="Q47" s="176"/>
      <c r="S47" s="25">
        <f>SUM(S2:S46)</f>
        <v>740280</v>
      </c>
    </row>
    <row r="48" spans="1:19" ht="15.75" customHeight="1" x14ac:dyDescent="0.25">
      <c r="E48" s="2"/>
      <c r="F48" s="2"/>
      <c r="G48" s="2"/>
      <c r="H48" s="2"/>
      <c r="P48" s="7" t="s">
        <v>116</v>
      </c>
      <c r="Q48" s="8">
        <v>23340001</v>
      </c>
    </row>
    <row r="49" spans="5:18" ht="15.75" customHeight="1" x14ac:dyDescent="0.25">
      <c r="E49" s="2"/>
      <c r="F49" s="2"/>
      <c r="G49" s="2"/>
      <c r="H49" s="2"/>
      <c r="I49" s="2"/>
      <c r="P49" s="7" t="s">
        <v>117</v>
      </c>
      <c r="Q49" s="8">
        <v>107225274</v>
      </c>
      <c r="R49" s="2"/>
    </row>
    <row r="50" spans="5:18" ht="15.75" customHeight="1" x14ac:dyDescent="0.25">
      <c r="E50" s="2"/>
      <c r="F50" s="2"/>
      <c r="G50" s="2"/>
      <c r="H50" s="2"/>
      <c r="P50" s="17" t="s">
        <v>118</v>
      </c>
      <c r="Q50" s="18">
        <v>41865581</v>
      </c>
    </row>
    <row r="51" spans="5:18" ht="15.75" customHeight="1" x14ac:dyDescent="0.25">
      <c r="E51" s="2"/>
      <c r="F51" s="2"/>
      <c r="G51" s="2"/>
      <c r="H51" s="2"/>
      <c r="P51" s="19" t="s">
        <v>370</v>
      </c>
      <c r="Q51" s="20">
        <f>+Q50-Q48</f>
        <v>18525580</v>
      </c>
    </row>
    <row r="52" spans="5:18" ht="15.75" customHeight="1" x14ac:dyDescent="0.25">
      <c r="E52" s="2"/>
      <c r="F52" s="2"/>
      <c r="G52" s="2"/>
      <c r="H52" s="2"/>
      <c r="P52" s="21" t="s">
        <v>458</v>
      </c>
      <c r="Q52" s="22">
        <v>327574.96999999997</v>
      </c>
    </row>
    <row r="53" spans="5:18" ht="15.75" customHeight="1" x14ac:dyDescent="0.25">
      <c r="E53" s="2"/>
      <c r="F53" s="2"/>
      <c r="G53" s="2"/>
      <c r="H53" s="2"/>
      <c r="P53" s="21" t="s">
        <v>459</v>
      </c>
      <c r="Q53" s="18"/>
      <c r="R53" s="2"/>
    </row>
    <row r="54" spans="5:18" ht="15.75" customHeight="1" x14ac:dyDescent="0.25">
      <c r="E54" s="2"/>
      <c r="F54" s="2"/>
      <c r="G54" s="2"/>
      <c r="H54" s="2"/>
      <c r="P54" s="21" t="s">
        <v>372</v>
      </c>
      <c r="Q54" s="22">
        <v>274130</v>
      </c>
    </row>
    <row r="55" spans="5:18" ht="15.75" customHeight="1" x14ac:dyDescent="0.25">
      <c r="E55" s="2"/>
      <c r="F55" s="2"/>
      <c r="G55" s="2"/>
      <c r="H55" s="2"/>
      <c r="P55" s="11" t="s">
        <v>121</v>
      </c>
      <c r="Q55" s="12">
        <f>+Q54+Q52</f>
        <v>601704.97</v>
      </c>
    </row>
    <row r="56" spans="5:18" ht="15.75" customHeight="1" x14ac:dyDescent="0.25">
      <c r="E56" s="2"/>
      <c r="F56" s="2"/>
      <c r="G56" s="2"/>
      <c r="H56" s="2"/>
    </row>
    <row r="57" spans="5:18" ht="15.75" customHeight="1" x14ac:dyDescent="0.25">
      <c r="E57" s="2"/>
      <c r="F57" s="2"/>
      <c r="G57" s="2"/>
      <c r="H57" s="2"/>
    </row>
    <row r="58" spans="5:18" ht="15.75" customHeight="1" x14ac:dyDescent="0.25">
      <c r="E58" s="2"/>
      <c r="F58" s="2"/>
      <c r="G58" s="2"/>
      <c r="H58" s="2"/>
    </row>
    <row r="59" spans="5:18" ht="15.75" customHeight="1" x14ac:dyDescent="0.25">
      <c r="E59" s="2"/>
      <c r="F59" s="2"/>
      <c r="G59" s="2"/>
      <c r="H59" s="2"/>
    </row>
    <row r="60" spans="5:18" ht="15.75" customHeight="1" x14ac:dyDescent="0.25">
      <c r="E60" s="2"/>
      <c r="F60" s="2"/>
      <c r="G60" s="2"/>
      <c r="H60" s="2"/>
    </row>
    <row r="61" spans="5:18" ht="15.75" customHeight="1" x14ac:dyDescent="0.25">
      <c r="E61" s="2"/>
      <c r="F61" s="2"/>
      <c r="G61" s="2"/>
      <c r="H61" s="2"/>
    </row>
    <row r="62" spans="5:18" ht="15.75" customHeight="1" x14ac:dyDescent="0.25">
      <c r="E62" s="2"/>
      <c r="F62" s="2"/>
      <c r="G62" s="2"/>
      <c r="H62" s="2"/>
    </row>
    <row r="63" spans="5:18" ht="15.75" customHeight="1" x14ac:dyDescent="0.25">
      <c r="E63" s="2"/>
      <c r="F63" s="2"/>
      <c r="G63" s="2"/>
      <c r="H63" s="2"/>
    </row>
    <row r="64" spans="5:18" ht="15.75" customHeight="1" x14ac:dyDescent="0.25">
      <c r="E64" s="2"/>
      <c r="F64" s="2"/>
      <c r="G64" s="2"/>
      <c r="H64" s="2"/>
    </row>
    <row r="65" spans="5:8" ht="15.75" customHeight="1" x14ac:dyDescent="0.25">
      <c r="E65" s="2"/>
      <c r="F65" s="2"/>
      <c r="G65" s="2"/>
      <c r="H65" s="2"/>
    </row>
    <row r="66" spans="5:8" ht="15.75" customHeight="1" x14ac:dyDescent="0.25">
      <c r="E66" s="2"/>
      <c r="F66" s="2"/>
      <c r="G66" s="2"/>
      <c r="H66" s="2"/>
    </row>
    <row r="67" spans="5:8" ht="15.75" customHeight="1" x14ac:dyDescent="0.25">
      <c r="E67" s="2"/>
      <c r="F67" s="2"/>
      <c r="G67" s="2"/>
      <c r="H67" s="2"/>
    </row>
    <row r="68" spans="5:8" ht="15.75" customHeight="1" x14ac:dyDescent="0.25">
      <c r="E68" s="2"/>
      <c r="F68" s="2"/>
      <c r="G68" s="2"/>
      <c r="H68" s="2"/>
    </row>
    <row r="69" spans="5:8" ht="15.75" customHeight="1" x14ac:dyDescent="0.25">
      <c r="E69" s="2"/>
      <c r="F69" s="2"/>
      <c r="G69" s="2"/>
      <c r="H69" s="2"/>
    </row>
    <row r="70" spans="5:8" ht="15.75" customHeight="1" x14ac:dyDescent="0.25">
      <c r="E70" s="2"/>
      <c r="F70" s="2"/>
      <c r="G70" s="2"/>
      <c r="H70" s="2"/>
    </row>
    <row r="71" spans="5:8" ht="15.75" customHeight="1" x14ac:dyDescent="0.25">
      <c r="E71" s="2"/>
      <c r="F71" s="2"/>
      <c r="G71" s="2"/>
      <c r="H71" s="2"/>
    </row>
    <row r="72" spans="5:8" ht="15.75" customHeight="1" x14ac:dyDescent="0.25">
      <c r="E72" s="2"/>
      <c r="F72" s="2"/>
      <c r="G72" s="2"/>
      <c r="H72" s="2"/>
    </row>
    <row r="73" spans="5:8" ht="15.75" customHeight="1" x14ac:dyDescent="0.25">
      <c r="E73" s="2"/>
      <c r="F73" s="2"/>
      <c r="G73" s="2"/>
      <c r="H73" s="2"/>
    </row>
    <row r="74" spans="5:8" ht="15.75" customHeight="1" x14ac:dyDescent="0.25">
      <c r="E74" s="2"/>
      <c r="F74" s="2"/>
      <c r="G74" s="2"/>
      <c r="H74" s="2"/>
    </row>
    <row r="75" spans="5:8" ht="15.75" customHeight="1" x14ac:dyDescent="0.25">
      <c r="E75" s="2"/>
      <c r="F75" s="2"/>
      <c r="G75" s="2"/>
      <c r="H75" s="2"/>
    </row>
    <row r="76" spans="5:8" ht="15.75" customHeight="1" x14ac:dyDescent="0.25">
      <c r="E76" s="2"/>
      <c r="F76" s="2"/>
      <c r="G76" s="2"/>
      <c r="H76" s="2"/>
    </row>
    <row r="77" spans="5:8" ht="15.75" customHeight="1" x14ac:dyDescent="0.25">
      <c r="E77" s="2"/>
      <c r="F77" s="2"/>
      <c r="G77" s="2"/>
      <c r="H77" s="2"/>
    </row>
    <row r="78" spans="5:8" ht="15.75" customHeight="1" x14ac:dyDescent="0.25">
      <c r="E78" s="2"/>
      <c r="F78" s="2"/>
      <c r="G78" s="2"/>
      <c r="H78" s="2"/>
    </row>
    <row r="79" spans="5:8" ht="15.75" customHeight="1" x14ac:dyDescent="0.25">
      <c r="E79" s="2"/>
      <c r="F79" s="2"/>
      <c r="G79" s="2"/>
      <c r="H79" s="2"/>
    </row>
    <row r="80" spans="5:8" ht="15.75" customHeight="1" x14ac:dyDescent="0.25">
      <c r="E80" s="2"/>
      <c r="F80" s="2"/>
      <c r="G80" s="2"/>
      <c r="H80" s="2"/>
    </row>
    <row r="81" spans="5:8" ht="15.75" customHeight="1" x14ac:dyDescent="0.25">
      <c r="E81" s="2"/>
      <c r="F81" s="2"/>
      <c r="G81" s="2"/>
      <c r="H81" s="2"/>
    </row>
    <row r="82" spans="5:8" ht="15.75" customHeight="1" x14ac:dyDescent="0.25">
      <c r="E82" s="2"/>
      <c r="F82" s="2"/>
      <c r="G82" s="2"/>
      <c r="H82" s="2"/>
    </row>
    <row r="83" spans="5:8" ht="15.75" customHeight="1" x14ac:dyDescent="0.25">
      <c r="E83" s="2"/>
      <c r="F83" s="2"/>
      <c r="G83" s="2"/>
      <c r="H83" s="2"/>
    </row>
    <row r="84" spans="5:8" ht="15.75" customHeight="1" x14ac:dyDescent="0.25">
      <c r="E84" s="2"/>
      <c r="F84" s="2"/>
      <c r="G84" s="2"/>
      <c r="H84" s="2"/>
    </row>
    <row r="85" spans="5:8" ht="15.75" customHeight="1" x14ac:dyDescent="0.25">
      <c r="E85" s="2"/>
      <c r="F85" s="2"/>
      <c r="G85" s="2"/>
      <c r="H85" s="2"/>
    </row>
    <row r="86" spans="5:8" ht="15.75" customHeight="1" x14ac:dyDescent="0.25">
      <c r="E86" s="2"/>
      <c r="F86" s="2"/>
      <c r="G86" s="2"/>
      <c r="H86" s="2"/>
    </row>
    <row r="87" spans="5:8" ht="15.75" customHeight="1" x14ac:dyDescent="0.25">
      <c r="E87" s="2"/>
      <c r="F87" s="2"/>
      <c r="G87" s="2"/>
      <c r="H87" s="2"/>
    </row>
    <row r="88" spans="5:8" ht="15.75" customHeight="1" x14ac:dyDescent="0.25">
      <c r="E88" s="2"/>
      <c r="F88" s="2"/>
      <c r="G88" s="2"/>
      <c r="H88" s="2"/>
    </row>
    <row r="89" spans="5:8" ht="15.75" customHeight="1" x14ac:dyDescent="0.25">
      <c r="E89" s="2"/>
      <c r="F89" s="2"/>
      <c r="G89" s="2"/>
      <c r="H89" s="2"/>
    </row>
    <row r="90" spans="5:8" ht="15.75" customHeight="1" x14ac:dyDescent="0.25">
      <c r="E90" s="2"/>
      <c r="F90" s="2"/>
      <c r="G90" s="2"/>
      <c r="H90" s="2"/>
    </row>
    <row r="91" spans="5:8" ht="15.75" customHeight="1" x14ac:dyDescent="0.25">
      <c r="E91" s="2"/>
      <c r="F91" s="2"/>
      <c r="G91" s="2"/>
      <c r="H91" s="2"/>
    </row>
    <row r="92" spans="5:8" ht="15.75" customHeight="1" x14ac:dyDescent="0.25">
      <c r="E92" s="2"/>
      <c r="F92" s="2"/>
      <c r="G92" s="2"/>
      <c r="H92" s="2"/>
    </row>
    <row r="93" spans="5:8" ht="15.75" customHeight="1" x14ac:dyDescent="0.25">
      <c r="E93" s="2"/>
      <c r="F93" s="2"/>
      <c r="G93" s="2"/>
      <c r="H93" s="2"/>
    </row>
    <row r="94" spans="5:8" ht="15.75" customHeight="1" x14ac:dyDescent="0.25">
      <c r="E94" s="2"/>
      <c r="F94" s="2"/>
      <c r="G94" s="2"/>
      <c r="H94" s="2"/>
    </row>
    <row r="95" spans="5:8" ht="15.75" customHeight="1" x14ac:dyDescent="0.25">
      <c r="E95" s="2"/>
      <c r="F95" s="2"/>
      <c r="G95" s="2"/>
      <c r="H95" s="2"/>
    </row>
    <row r="96" spans="5:8" ht="15.75" customHeight="1" x14ac:dyDescent="0.25">
      <c r="E96" s="2"/>
      <c r="F96" s="2"/>
      <c r="G96" s="2"/>
      <c r="H96" s="2"/>
    </row>
    <row r="97" spans="5:8" ht="15.75" customHeight="1" x14ac:dyDescent="0.25">
      <c r="E97" s="2"/>
      <c r="F97" s="2"/>
      <c r="G97" s="2"/>
      <c r="H97" s="2"/>
    </row>
    <row r="98" spans="5:8" ht="15.75" customHeight="1" x14ac:dyDescent="0.25">
      <c r="E98" s="2"/>
      <c r="F98" s="2"/>
      <c r="G98" s="2"/>
      <c r="H98" s="2"/>
    </row>
    <row r="99" spans="5:8" ht="15.75" customHeight="1" x14ac:dyDescent="0.25">
      <c r="E99" s="2"/>
      <c r="F99" s="2"/>
      <c r="G99" s="2"/>
      <c r="H99" s="2"/>
    </row>
    <row r="100" spans="5:8" ht="15.75" customHeight="1" x14ac:dyDescent="0.25">
      <c r="E100" s="2"/>
      <c r="F100" s="2"/>
      <c r="G100" s="2"/>
      <c r="H100" s="2"/>
    </row>
    <row r="101" spans="5:8" ht="15.75" customHeight="1" x14ac:dyDescent="0.25">
      <c r="E101" s="2"/>
      <c r="F101" s="2"/>
      <c r="G101" s="2"/>
      <c r="H101" s="2"/>
    </row>
    <row r="102" spans="5:8" ht="15.75" customHeight="1" x14ac:dyDescent="0.25">
      <c r="E102" s="2"/>
      <c r="F102" s="2"/>
      <c r="G102" s="2"/>
      <c r="H102" s="2"/>
    </row>
    <row r="103" spans="5:8" ht="15.75" customHeight="1" x14ac:dyDescent="0.25">
      <c r="E103" s="2"/>
      <c r="F103" s="2"/>
      <c r="G103" s="2"/>
      <c r="H103" s="2"/>
    </row>
    <row r="104" spans="5:8" ht="15.75" customHeight="1" x14ac:dyDescent="0.25">
      <c r="E104" s="2"/>
      <c r="F104" s="2"/>
      <c r="G104" s="2"/>
      <c r="H104" s="2"/>
    </row>
    <row r="105" spans="5:8" ht="15.75" customHeight="1" x14ac:dyDescent="0.25">
      <c r="E105" s="2"/>
      <c r="F105" s="2"/>
      <c r="G105" s="2"/>
      <c r="H105" s="2"/>
    </row>
    <row r="106" spans="5:8" ht="15.75" customHeight="1" x14ac:dyDescent="0.25">
      <c r="E106" s="2"/>
      <c r="F106" s="2"/>
      <c r="G106" s="2"/>
      <c r="H106" s="2"/>
    </row>
    <row r="107" spans="5:8" ht="15.75" customHeight="1" x14ac:dyDescent="0.25">
      <c r="E107" s="2"/>
      <c r="F107" s="2"/>
      <c r="G107" s="2"/>
      <c r="H107" s="2"/>
    </row>
    <row r="108" spans="5:8" ht="15.75" customHeight="1" x14ac:dyDescent="0.25">
      <c r="E108" s="2"/>
      <c r="F108" s="2"/>
      <c r="G108" s="2"/>
      <c r="H108" s="2"/>
    </row>
    <row r="109" spans="5:8" ht="15.75" customHeight="1" x14ac:dyDescent="0.25">
      <c r="E109" s="2"/>
      <c r="F109" s="2"/>
      <c r="G109" s="2"/>
      <c r="H109" s="2"/>
    </row>
    <row r="110" spans="5:8" ht="15.75" customHeight="1" x14ac:dyDescent="0.25">
      <c r="E110" s="2"/>
      <c r="F110" s="2"/>
      <c r="G110" s="2"/>
      <c r="H110" s="2"/>
    </row>
    <row r="111" spans="5:8" ht="15.75" customHeight="1" x14ac:dyDescent="0.25">
      <c r="E111" s="2"/>
      <c r="F111" s="2"/>
      <c r="G111" s="2"/>
      <c r="H111" s="2"/>
    </row>
    <row r="112" spans="5:8" ht="15.75" customHeight="1" x14ac:dyDescent="0.25">
      <c r="E112" s="2"/>
      <c r="F112" s="2"/>
      <c r="G112" s="2"/>
      <c r="H112" s="2"/>
    </row>
    <row r="113" spans="5:8" ht="15.75" customHeight="1" x14ac:dyDescent="0.25">
      <c r="E113" s="2"/>
      <c r="F113" s="2"/>
      <c r="G113" s="2"/>
      <c r="H113" s="2"/>
    </row>
    <row r="114" spans="5:8" ht="15.75" customHeight="1" x14ac:dyDescent="0.25">
      <c r="E114" s="2"/>
      <c r="F114" s="2"/>
      <c r="G114" s="2"/>
      <c r="H114" s="2"/>
    </row>
    <row r="115" spans="5:8" ht="15.75" customHeight="1" x14ac:dyDescent="0.25">
      <c r="E115" s="2"/>
      <c r="F115" s="2"/>
      <c r="G115" s="2"/>
      <c r="H115" s="2"/>
    </row>
    <row r="116" spans="5:8" ht="15.75" customHeight="1" x14ac:dyDescent="0.25">
      <c r="E116" s="2"/>
      <c r="F116" s="2"/>
      <c r="G116" s="2"/>
      <c r="H116" s="2"/>
    </row>
    <row r="117" spans="5:8" ht="15.75" customHeight="1" x14ac:dyDescent="0.25">
      <c r="E117" s="2"/>
      <c r="F117" s="2"/>
      <c r="G117" s="2"/>
      <c r="H117" s="2"/>
    </row>
    <row r="118" spans="5:8" ht="15.75" customHeight="1" x14ac:dyDescent="0.25">
      <c r="E118" s="2"/>
      <c r="F118" s="2"/>
      <c r="G118" s="2"/>
      <c r="H118" s="2"/>
    </row>
    <row r="119" spans="5:8" ht="15.75" customHeight="1" x14ac:dyDescent="0.25">
      <c r="E119" s="2"/>
      <c r="F119" s="2"/>
      <c r="G119" s="2"/>
      <c r="H119" s="2"/>
    </row>
    <row r="120" spans="5:8" ht="15.75" customHeight="1" x14ac:dyDescent="0.25">
      <c r="E120" s="2"/>
      <c r="F120" s="2"/>
      <c r="G120" s="2"/>
      <c r="H120" s="2"/>
    </row>
    <row r="121" spans="5:8" ht="15.75" customHeight="1" x14ac:dyDescent="0.25">
      <c r="E121" s="2"/>
      <c r="F121" s="2"/>
      <c r="G121" s="2"/>
      <c r="H121" s="2"/>
    </row>
    <row r="122" spans="5:8" ht="15.75" customHeight="1" x14ac:dyDescent="0.25">
      <c r="E122" s="2"/>
      <c r="F122" s="2"/>
      <c r="G122" s="2"/>
      <c r="H122" s="2"/>
    </row>
    <row r="123" spans="5:8" ht="15.75" customHeight="1" x14ac:dyDescent="0.25">
      <c r="E123" s="2"/>
      <c r="F123" s="2"/>
      <c r="G123" s="2"/>
      <c r="H123" s="2"/>
    </row>
    <row r="124" spans="5:8" ht="15.75" customHeight="1" x14ac:dyDescent="0.25">
      <c r="E124" s="2"/>
      <c r="F124" s="2"/>
      <c r="G124" s="2"/>
      <c r="H124" s="2"/>
    </row>
    <row r="125" spans="5:8" ht="15.75" customHeight="1" x14ac:dyDescent="0.25">
      <c r="E125" s="2"/>
      <c r="F125" s="2"/>
      <c r="G125" s="2"/>
      <c r="H125" s="2"/>
    </row>
    <row r="126" spans="5:8" ht="15.75" customHeight="1" x14ac:dyDescent="0.25">
      <c r="E126" s="2"/>
      <c r="F126" s="2"/>
      <c r="G126" s="2"/>
      <c r="H126" s="2"/>
    </row>
    <row r="127" spans="5:8" ht="15.75" customHeight="1" x14ac:dyDescent="0.25">
      <c r="E127" s="2"/>
      <c r="F127" s="2"/>
      <c r="G127" s="2"/>
      <c r="H127" s="2"/>
    </row>
    <row r="128" spans="5:8" ht="15.75" customHeight="1" x14ac:dyDescent="0.25">
      <c r="E128" s="2"/>
      <c r="F128" s="2"/>
      <c r="G128" s="2"/>
      <c r="H128" s="2"/>
    </row>
    <row r="129" spans="5:8" ht="15.75" customHeight="1" x14ac:dyDescent="0.25">
      <c r="E129" s="2"/>
      <c r="F129" s="2"/>
      <c r="G129" s="2"/>
      <c r="H129" s="2"/>
    </row>
    <row r="130" spans="5:8" ht="15.75" customHeight="1" x14ac:dyDescent="0.25">
      <c r="E130" s="2"/>
      <c r="F130" s="2"/>
      <c r="G130" s="2"/>
      <c r="H130" s="2"/>
    </row>
    <row r="131" spans="5:8" ht="15.75" customHeight="1" x14ac:dyDescent="0.25">
      <c r="E131" s="2"/>
      <c r="F131" s="2"/>
      <c r="G131" s="2"/>
      <c r="H131" s="2"/>
    </row>
    <row r="132" spans="5:8" ht="15.75" customHeight="1" x14ac:dyDescent="0.25">
      <c r="E132" s="2"/>
      <c r="F132" s="2"/>
      <c r="G132" s="2"/>
      <c r="H132" s="2"/>
    </row>
    <row r="133" spans="5:8" ht="15.75" customHeight="1" x14ac:dyDescent="0.25">
      <c r="E133" s="2"/>
      <c r="F133" s="2"/>
      <c r="G133" s="2"/>
      <c r="H133" s="2"/>
    </row>
    <row r="134" spans="5:8" ht="15.75" customHeight="1" x14ac:dyDescent="0.25">
      <c r="E134" s="2"/>
      <c r="F134" s="2"/>
      <c r="G134" s="2"/>
      <c r="H134" s="2"/>
    </row>
    <row r="135" spans="5:8" ht="15.75" customHeight="1" x14ac:dyDescent="0.25">
      <c r="E135" s="2"/>
      <c r="F135" s="2"/>
      <c r="G135" s="2"/>
      <c r="H135" s="2"/>
    </row>
    <row r="136" spans="5:8" ht="15.75" customHeight="1" x14ac:dyDescent="0.25">
      <c r="E136" s="2"/>
      <c r="F136" s="2"/>
      <c r="G136" s="2"/>
      <c r="H136" s="2"/>
    </row>
    <row r="137" spans="5:8" ht="15.75" customHeight="1" x14ac:dyDescent="0.25">
      <c r="E137" s="2"/>
      <c r="F137" s="2"/>
      <c r="G137" s="2"/>
      <c r="H137" s="2"/>
    </row>
    <row r="138" spans="5:8" ht="15.75" customHeight="1" x14ac:dyDescent="0.25">
      <c r="E138" s="2"/>
      <c r="F138" s="2"/>
      <c r="G138" s="2"/>
      <c r="H138" s="2"/>
    </row>
    <row r="139" spans="5:8" ht="15.75" customHeight="1" x14ac:dyDescent="0.25">
      <c r="E139" s="2"/>
      <c r="F139" s="2"/>
      <c r="G139" s="2"/>
      <c r="H139" s="2"/>
    </row>
    <row r="140" spans="5:8" ht="15.75" customHeight="1" x14ac:dyDescent="0.25">
      <c r="E140" s="2"/>
      <c r="F140" s="2"/>
      <c r="G140" s="2"/>
      <c r="H140" s="2"/>
    </row>
    <row r="141" spans="5:8" ht="15.75" customHeight="1" x14ac:dyDescent="0.25">
      <c r="E141" s="2"/>
      <c r="F141" s="2"/>
      <c r="G141" s="2"/>
      <c r="H141" s="2"/>
    </row>
    <row r="142" spans="5:8" ht="15.75" customHeight="1" x14ac:dyDescent="0.25">
      <c r="E142" s="2"/>
      <c r="F142" s="2"/>
      <c r="G142" s="2"/>
      <c r="H142" s="2"/>
    </row>
    <row r="143" spans="5:8" ht="15.75" customHeight="1" x14ac:dyDescent="0.25">
      <c r="E143" s="2"/>
      <c r="F143" s="2"/>
      <c r="G143" s="2"/>
      <c r="H143" s="2"/>
    </row>
    <row r="144" spans="5:8" ht="15.75" customHeight="1" x14ac:dyDescent="0.25">
      <c r="E144" s="2"/>
      <c r="F144" s="2"/>
      <c r="G144" s="2"/>
      <c r="H144" s="2"/>
    </row>
    <row r="145" spans="5:8" ht="15.75" customHeight="1" x14ac:dyDescent="0.25">
      <c r="E145" s="2"/>
      <c r="F145" s="2"/>
      <c r="G145" s="2"/>
      <c r="H145" s="2"/>
    </row>
    <row r="146" spans="5:8" ht="15.75" customHeight="1" x14ac:dyDescent="0.25">
      <c r="E146" s="2"/>
      <c r="F146" s="2"/>
      <c r="G146" s="2"/>
      <c r="H146" s="2"/>
    </row>
    <row r="147" spans="5:8" ht="15.75" customHeight="1" x14ac:dyDescent="0.25">
      <c r="E147" s="2"/>
      <c r="F147" s="2"/>
      <c r="G147" s="2"/>
      <c r="H147" s="2"/>
    </row>
    <row r="148" spans="5:8" ht="15.75" customHeight="1" x14ac:dyDescent="0.25">
      <c r="E148" s="2"/>
      <c r="F148" s="2"/>
      <c r="G148" s="2"/>
      <c r="H148" s="2"/>
    </row>
    <row r="149" spans="5:8" ht="15.75" customHeight="1" x14ac:dyDescent="0.25">
      <c r="E149" s="2"/>
      <c r="F149" s="2"/>
      <c r="G149" s="2"/>
      <c r="H149" s="2"/>
    </row>
    <row r="150" spans="5:8" ht="15.75" customHeight="1" x14ac:dyDescent="0.25">
      <c r="E150" s="2"/>
      <c r="F150" s="2"/>
      <c r="G150" s="2"/>
      <c r="H150" s="2"/>
    </row>
    <row r="151" spans="5:8" ht="15.75" customHeight="1" x14ac:dyDescent="0.25">
      <c r="E151" s="2"/>
      <c r="F151" s="2"/>
      <c r="G151" s="2"/>
      <c r="H151" s="2"/>
    </row>
    <row r="152" spans="5:8" ht="15.75" customHeight="1" x14ac:dyDescent="0.25">
      <c r="E152" s="2"/>
      <c r="F152" s="2"/>
      <c r="G152" s="2"/>
      <c r="H152" s="2"/>
    </row>
    <row r="153" spans="5:8" ht="15.75" customHeight="1" x14ac:dyDescent="0.25">
      <c r="E153" s="2"/>
      <c r="F153" s="2"/>
      <c r="G153" s="2"/>
      <c r="H153" s="2"/>
    </row>
    <row r="154" spans="5:8" ht="15.75" customHeight="1" x14ac:dyDescent="0.25">
      <c r="E154" s="2"/>
      <c r="F154" s="2"/>
      <c r="G154" s="2"/>
      <c r="H154" s="2"/>
    </row>
    <row r="155" spans="5:8" ht="15.75" customHeight="1" x14ac:dyDescent="0.25">
      <c r="E155" s="2"/>
      <c r="F155" s="2"/>
      <c r="G155" s="2"/>
      <c r="H155" s="2"/>
    </row>
    <row r="156" spans="5:8" ht="15.75" customHeight="1" x14ac:dyDescent="0.25">
      <c r="E156" s="2"/>
      <c r="F156" s="2"/>
      <c r="G156" s="2"/>
      <c r="H156" s="2"/>
    </row>
    <row r="157" spans="5:8" ht="15.75" customHeight="1" x14ac:dyDescent="0.25">
      <c r="E157" s="2"/>
      <c r="F157" s="2"/>
      <c r="G157" s="2"/>
      <c r="H157" s="2"/>
    </row>
    <row r="158" spans="5:8" ht="15.75" customHeight="1" x14ac:dyDescent="0.25">
      <c r="E158" s="2"/>
      <c r="F158" s="2"/>
      <c r="G158" s="2"/>
      <c r="H158" s="2"/>
    </row>
    <row r="159" spans="5:8" ht="15.75" customHeight="1" x14ac:dyDescent="0.25">
      <c r="E159" s="2"/>
      <c r="F159" s="2"/>
      <c r="G159" s="2"/>
      <c r="H159" s="2"/>
    </row>
    <row r="160" spans="5:8" ht="15.75" customHeight="1" x14ac:dyDescent="0.25">
      <c r="E160" s="2"/>
      <c r="F160" s="2"/>
      <c r="G160" s="2"/>
      <c r="H160" s="2"/>
    </row>
    <row r="161" spans="5:8" ht="15.75" customHeight="1" x14ac:dyDescent="0.25">
      <c r="E161" s="2"/>
      <c r="F161" s="2"/>
      <c r="G161" s="2"/>
      <c r="H161" s="2"/>
    </row>
    <row r="162" spans="5:8" ht="15.75" customHeight="1" x14ac:dyDescent="0.25">
      <c r="E162" s="2"/>
      <c r="F162" s="2"/>
      <c r="G162" s="2"/>
      <c r="H162" s="2"/>
    </row>
    <row r="163" spans="5:8" ht="15.75" customHeight="1" x14ac:dyDescent="0.25">
      <c r="E163" s="2"/>
      <c r="F163" s="2"/>
      <c r="G163" s="2"/>
      <c r="H163" s="2"/>
    </row>
    <row r="164" spans="5:8" ht="15.75" customHeight="1" x14ac:dyDescent="0.25">
      <c r="E164" s="2"/>
      <c r="F164" s="2"/>
      <c r="G164" s="2"/>
      <c r="H164" s="2"/>
    </row>
    <row r="165" spans="5:8" ht="15.75" customHeight="1" x14ac:dyDescent="0.25">
      <c r="E165" s="2"/>
      <c r="F165" s="2"/>
      <c r="G165" s="2"/>
      <c r="H165" s="2"/>
    </row>
    <row r="166" spans="5:8" ht="15.75" customHeight="1" x14ac:dyDescent="0.25">
      <c r="E166" s="2"/>
      <c r="F166" s="2"/>
      <c r="G166" s="2"/>
      <c r="H166" s="2"/>
    </row>
    <row r="167" spans="5:8" ht="15.75" customHeight="1" x14ac:dyDescent="0.25">
      <c r="E167" s="2"/>
      <c r="F167" s="2"/>
      <c r="G167" s="2"/>
      <c r="H167" s="2"/>
    </row>
    <row r="168" spans="5:8" ht="15.75" customHeight="1" x14ac:dyDescent="0.25">
      <c r="E168" s="2"/>
      <c r="F168" s="2"/>
      <c r="G168" s="2"/>
      <c r="H168" s="2"/>
    </row>
    <row r="169" spans="5:8" ht="15.75" customHeight="1" x14ac:dyDescent="0.25">
      <c r="E169" s="2"/>
      <c r="F169" s="2"/>
      <c r="G169" s="2"/>
      <c r="H169" s="2"/>
    </row>
    <row r="170" spans="5:8" ht="15.75" customHeight="1" x14ac:dyDescent="0.25">
      <c r="E170" s="2"/>
      <c r="F170" s="2"/>
      <c r="G170" s="2"/>
      <c r="H170" s="2"/>
    </row>
    <row r="171" spans="5:8" ht="15.75" customHeight="1" x14ac:dyDescent="0.25">
      <c r="E171" s="2"/>
      <c r="F171" s="2"/>
      <c r="G171" s="2"/>
      <c r="H171" s="2"/>
    </row>
    <row r="172" spans="5:8" ht="15.75" customHeight="1" x14ac:dyDescent="0.25">
      <c r="E172" s="2"/>
      <c r="F172" s="2"/>
      <c r="G172" s="2"/>
      <c r="H172" s="2"/>
    </row>
    <row r="173" spans="5:8" ht="15.75" customHeight="1" x14ac:dyDescent="0.25">
      <c r="E173" s="2"/>
      <c r="F173" s="2"/>
      <c r="G173" s="2"/>
      <c r="H173" s="2"/>
    </row>
    <row r="174" spans="5:8" ht="15.75" customHeight="1" x14ac:dyDescent="0.25">
      <c r="E174" s="2"/>
      <c r="F174" s="2"/>
      <c r="G174" s="2"/>
      <c r="H174" s="2"/>
    </row>
    <row r="175" spans="5:8" ht="15.75" customHeight="1" x14ac:dyDescent="0.25">
      <c r="E175" s="2"/>
      <c r="F175" s="2"/>
      <c r="G175" s="2"/>
      <c r="H175" s="2"/>
    </row>
    <row r="176" spans="5:8" ht="15.75" customHeight="1" x14ac:dyDescent="0.25">
      <c r="E176" s="2"/>
      <c r="F176" s="2"/>
      <c r="G176" s="2"/>
      <c r="H176" s="2"/>
    </row>
    <row r="177" spans="5:8" ht="15.75" customHeight="1" x14ac:dyDescent="0.25">
      <c r="E177" s="2"/>
      <c r="F177" s="2"/>
      <c r="G177" s="2"/>
      <c r="H177" s="2"/>
    </row>
    <row r="178" spans="5:8" ht="15.75" customHeight="1" x14ac:dyDescent="0.25">
      <c r="E178" s="2"/>
      <c r="F178" s="2"/>
      <c r="G178" s="2"/>
      <c r="H178" s="2"/>
    </row>
    <row r="179" spans="5:8" ht="15.75" customHeight="1" x14ac:dyDescent="0.25">
      <c r="E179" s="2"/>
      <c r="F179" s="2"/>
      <c r="G179" s="2"/>
      <c r="H179" s="2"/>
    </row>
    <row r="180" spans="5:8" ht="15.75" customHeight="1" x14ac:dyDescent="0.25">
      <c r="E180" s="2"/>
      <c r="F180" s="2"/>
      <c r="G180" s="2"/>
      <c r="H180" s="2"/>
    </row>
    <row r="181" spans="5:8" ht="15.75" customHeight="1" x14ac:dyDescent="0.25">
      <c r="E181" s="2"/>
      <c r="F181" s="2"/>
      <c r="G181" s="2"/>
      <c r="H181" s="2"/>
    </row>
    <row r="182" spans="5:8" ht="15.75" customHeight="1" x14ac:dyDescent="0.25">
      <c r="E182" s="2"/>
      <c r="F182" s="2"/>
      <c r="G182" s="2"/>
      <c r="H182" s="2"/>
    </row>
    <row r="183" spans="5:8" ht="15.75" customHeight="1" x14ac:dyDescent="0.25">
      <c r="E183" s="2"/>
      <c r="F183" s="2"/>
      <c r="G183" s="2"/>
      <c r="H183" s="2"/>
    </row>
    <row r="184" spans="5:8" ht="15.75" customHeight="1" x14ac:dyDescent="0.25">
      <c r="E184" s="2"/>
      <c r="F184" s="2"/>
      <c r="G184" s="2"/>
      <c r="H184" s="2"/>
    </row>
    <row r="185" spans="5:8" ht="15.75" customHeight="1" x14ac:dyDescent="0.25">
      <c r="E185" s="2"/>
      <c r="F185" s="2"/>
      <c r="G185" s="2"/>
      <c r="H185" s="2"/>
    </row>
    <row r="186" spans="5:8" ht="15.75" customHeight="1" x14ac:dyDescent="0.25">
      <c r="E186" s="2"/>
      <c r="F186" s="2"/>
      <c r="G186" s="2"/>
      <c r="H186" s="2"/>
    </row>
    <row r="187" spans="5:8" ht="15.75" customHeight="1" x14ac:dyDescent="0.25">
      <c r="E187" s="2"/>
      <c r="F187" s="2"/>
      <c r="G187" s="2"/>
      <c r="H187" s="2"/>
    </row>
    <row r="188" spans="5:8" ht="15.75" customHeight="1" x14ac:dyDescent="0.25">
      <c r="E188" s="2"/>
      <c r="F188" s="2"/>
      <c r="G188" s="2"/>
      <c r="H188" s="2"/>
    </row>
    <row r="189" spans="5:8" ht="15.75" customHeight="1" x14ac:dyDescent="0.25">
      <c r="E189" s="2"/>
      <c r="F189" s="2"/>
      <c r="G189" s="2"/>
      <c r="H189" s="2"/>
    </row>
    <row r="190" spans="5:8" ht="15.75" customHeight="1" x14ac:dyDescent="0.25">
      <c r="E190" s="2"/>
      <c r="F190" s="2"/>
      <c r="G190" s="2"/>
      <c r="H190" s="2"/>
    </row>
    <row r="191" spans="5:8" ht="15.75" customHeight="1" x14ac:dyDescent="0.25">
      <c r="E191" s="2"/>
      <c r="F191" s="2"/>
      <c r="G191" s="2"/>
      <c r="H191" s="2"/>
    </row>
    <row r="192" spans="5:8" ht="15.75" customHeight="1" x14ac:dyDescent="0.25">
      <c r="E192" s="2"/>
      <c r="F192" s="2"/>
      <c r="G192" s="2"/>
      <c r="H192" s="2"/>
    </row>
    <row r="193" spans="5:8" ht="15.75" customHeight="1" x14ac:dyDescent="0.25">
      <c r="E193" s="2"/>
      <c r="F193" s="2"/>
      <c r="G193" s="2"/>
      <c r="H193" s="2"/>
    </row>
    <row r="194" spans="5:8" ht="15.75" customHeight="1" x14ac:dyDescent="0.25">
      <c r="E194" s="2"/>
      <c r="F194" s="2"/>
      <c r="G194" s="2"/>
      <c r="H194" s="2"/>
    </row>
    <row r="195" spans="5:8" ht="15.75" customHeight="1" x14ac:dyDescent="0.25">
      <c r="E195" s="2"/>
      <c r="F195" s="2"/>
      <c r="G195" s="2"/>
      <c r="H195" s="2"/>
    </row>
    <row r="196" spans="5:8" ht="15.75" customHeight="1" x14ac:dyDescent="0.25">
      <c r="E196" s="2"/>
      <c r="F196" s="2"/>
      <c r="G196" s="2"/>
      <c r="H196" s="2"/>
    </row>
    <row r="197" spans="5:8" ht="15.75" customHeight="1" x14ac:dyDescent="0.25">
      <c r="E197" s="2"/>
      <c r="F197" s="2"/>
      <c r="G197" s="2"/>
      <c r="H197" s="2"/>
    </row>
    <row r="198" spans="5:8" ht="15.75" customHeight="1" x14ac:dyDescent="0.25">
      <c r="E198" s="2"/>
      <c r="F198" s="2"/>
      <c r="G198" s="2"/>
      <c r="H198" s="2"/>
    </row>
    <row r="199" spans="5:8" ht="15.75" customHeight="1" x14ac:dyDescent="0.25">
      <c r="E199" s="2"/>
      <c r="F199" s="2"/>
      <c r="G199" s="2"/>
      <c r="H199" s="2"/>
    </row>
    <row r="200" spans="5:8" ht="15.75" customHeight="1" x14ac:dyDescent="0.25">
      <c r="E200" s="2"/>
      <c r="F200" s="2"/>
      <c r="G200" s="2"/>
      <c r="H200" s="2"/>
    </row>
    <row r="201" spans="5:8" ht="15.75" customHeight="1" x14ac:dyDescent="0.25">
      <c r="E201" s="2"/>
      <c r="F201" s="2"/>
      <c r="G201" s="2"/>
      <c r="H201" s="2"/>
    </row>
    <row r="202" spans="5:8" ht="15.75" customHeight="1" x14ac:dyDescent="0.25">
      <c r="E202" s="2"/>
      <c r="F202" s="2"/>
      <c r="G202" s="2"/>
      <c r="H202" s="2"/>
    </row>
    <row r="203" spans="5:8" ht="15.75" customHeight="1" x14ac:dyDescent="0.25">
      <c r="E203" s="2"/>
      <c r="F203" s="2"/>
      <c r="G203" s="2"/>
      <c r="H203" s="2"/>
    </row>
    <row r="204" spans="5:8" ht="15.75" customHeight="1" x14ac:dyDescent="0.25">
      <c r="E204" s="2"/>
      <c r="F204" s="2"/>
      <c r="G204" s="2"/>
      <c r="H204" s="2"/>
    </row>
    <row r="205" spans="5:8" ht="15.75" customHeight="1" x14ac:dyDescent="0.25">
      <c r="E205" s="2"/>
      <c r="F205" s="2"/>
      <c r="G205" s="2"/>
      <c r="H205" s="2"/>
    </row>
    <row r="206" spans="5:8" ht="15.75" customHeight="1" x14ac:dyDescent="0.25">
      <c r="E206" s="2"/>
      <c r="F206" s="2"/>
      <c r="G206" s="2"/>
      <c r="H206" s="2"/>
    </row>
    <row r="207" spans="5:8" ht="15.75" customHeight="1" x14ac:dyDescent="0.25">
      <c r="E207" s="2"/>
      <c r="F207" s="2"/>
      <c r="G207" s="2"/>
      <c r="H207" s="2"/>
    </row>
    <row r="208" spans="5:8" ht="15.75" customHeight="1" x14ac:dyDescent="0.25">
      <c r="E208" s="2"/>
      <c r="F208" s="2"/>
      <c r="G208" s="2"/>
      <c r="H208" s="2"/>
    </row>
    <row r="209" spans="5:8" ht="15.75" customHeight="1" x14ac:dyDescent="0.25">
      <c r="E209" s="2"/>
      <c r="F209" s="2"/>
      <c r="G209" s="2"/>
      <c r="H209" s="2"/>
    </row>
    <row r="210" spans="5:8" ht="15.75" customHeight="1" x14ac:dyDescent="0.25">
      <c r="E210" s="2"/>
      <c r="F210" s="2"/>
      <c r="G210" s="2"/>
      <c r="H210" s="2"/>
    </row>
    <row r="211" spans="5:8" ht="15.75" customHeight="1" x14ac:dyDescent="0.25">
      <c r="E211" s="2"/>
      <c r="F211" s="2"/>
      <c r="G211" s="2"/>
      <c r="H211" s="2"/>
    </row>
    <row r="212" spans="5:8" ht="15.75" customHeight="1" x14ac:dyDescent="0.25">
      <c r="E212" s="2"/>
      <c r="F212" s="2"/>
      <c r="G212" s="2"/>
      <c r="H212" s="2"/>
    </row>
    <row r="213" spans="5:8" ht="15.75" customHeight="1" x14ac:dyDescent="0.25">
      <c r="E213" s="2"/>
      <c r="F213" s="2"/>
      <c r="G213" s="2"/>
      <c r="H213" s="2"/>
    </row>
    <row r="214" spans="5:8" ht="15.75" customHeight="1" x14ac:dyDescent="0.25">
      <c r="E214" s="2"/>
      <c r="F214" s="2"/>
      <c r="G214" s="2"/>
      <c r="H214" s="2"/>
    </row>
    <row r="215" spans="5:8" ht="15.75" customHeight="1" x14ac:dyDescent="0.25">
      <c r="E215" s="2"/>
      <c r="F215" s="2"/>
      <c r="G215" s="2"/>
      <c r="H215" s="2"/>
    </row>
    <row r="216" spans="5:8" ht="15.75" customHeight="1" x14ac:dyDescent="0.25">
      <c r="E216" s="2"/>
      <c r="F216" s="2"/>
      <c r="G216" s="2"/>
      <c r="H216" s="2"/>
    </row>
    <row r="217" spans="5:8" ht="15.75" customHeight="1" x14ac:dyDescent="0.25">
      <c r="E217" s="2"/>
      <c r="F217" s="2"/>
      <c r="G217" s="2"/>
      <c r="H217" s="2"/>
    </row>
    <row r="218" spans="5:8" ht="15.75" customHeight="1" x14ac:dyDescent="0.25">
      <c r="E218" s="2"/>
      <c r="F218" s="2"/>
      <c r="G218" s="2"/>
      <c r="H218" s="2"/>
    </row>
    <row r="219" spans="5:8" ht="15.75" customHeight="1" x14ac:dyDescent="0.25">
      <c r="E219" s="2"/>
      <c r="F219" s="2"/>
      <c r="G219" s="2"/>
      <c r="H219" s="2"/>
    </row>
    <row r="220" spans="5:8" ht="15.75" customHeight="1" x14ac:dyDescent="0.25">
      <c r="E220" s="2"/>
      <c r="F220" s="2"/>
      <c r="G220" s="2"/>
      <c r="H220" s="2"/>
    </row>
    <row r="221" spans="5:8" ht="15.75" customHeight="1" x14ac:dyDescent="0.25">
      <c r="E221" s="2"/>
      <c r="F221" s="2"/>
      <c r="G221" s="2"/>
      <c r="H221" s="2"/>
    </row>
    <row r="222" spans="5:8" ht="15.75" customHeight="1" x14ac:dyDescent="0.25">
      <c r="E222" s="2"/>
      <c r="F222" s="2"/>
      <c r="G222" s="2"/>
      <c r="H222" s="2"/>
    </row>
    <row r="223" spans="5:8" ht="15.75" customHeight="1" x14ac:dyDescent="0.25">
      <c r="E223" s="2"/>
      <c r="F223" s="2"/>
      <c r="G223" s="2"/>
      <c r="H223" s="2"/>
    </row>
    <row r="224" spans="5:8" ht="15.75" customHeight="1" x14ac:dyDescent="0.25">
      <c r="E224" s="2"/>
      <c r="F224" s="2"/>
      <c r="G224" s="2"/>
      <c r="H224" s="2"/>
    </row>
    <row r="225" spans="5:8" ht="15.75" customHeight="1" x14ac:dyDescent="0.25">
      <c r="E225" s="2"/>
      <c r="F225" s="2"/>
      <c r="G225" s="2"/>
      <c r="H225" s="2"/>
    </row>
    <row r="226" spans="5:8" ht="15.75" customHeight="1" x14ac:dyDescent="0.25">
      <c r="E226" s="2"/>
      <c r="F226" s="2"/>
      <c r="G226" s="2"/>
      <c r="H226" s="2"/>
    </row>
    <row r="227" spans="5:8" ht="15.75" customHeight="1" x14ac:dyDescent="0.25">
      <c r="E227" s="2"/>
      <c r="F227" s="2"/>
      <c r="G227" s="2"/>
      <c r="H227" s="2"/>
    </row>
    <row r="228" spans="5:8" ht="15.75" customHeight="1" x14ac:dyDescent="0.25">
      <c r="E228" s="2"/>
      <c r="F228" s="2"/>
      <c r="G228" s="2"/>
      <c r="H228" s="2"/>
    </row>
    <row r="229" spans="5:8" ht="15.75" customHeight="1" x14ac:dyDescent="0.25">
      <c r="E229" s="2"/>
      <c r="F229" s="2"/>
      <c r="G229" s="2"/>
      <c r="H229" s="2"/>
    </row>
    <row r="230" spans="5:8" ht="15.75" customHeight="1" x14ac:dyDescent="0.25">
      <c r="E230" s="2"/>
      <c r="F230" s="2"/>
      <c r="G230" s="2"/>
      <c r="H230" s="2"/>
    </row>
    <row r="231" spans="5:8" ht="15.75" customHeight="1" x14ac:dyDescent="0.25">
      <c r="E231" s="2"/>
      <c r="F231" s="2"/>
      <c r="G231" s="2"/>
      <c r="H231" s="2"/>
    </row>
    <row r="232" spans="5:8" ht="15.75" customHeight="1" x14ac:dyDescent="0.25">
      <c r="E232" s="2"/>
      <c r="F232" s="2"/>
      <c r="G232" s="2"/>
      <c r="H232" s="2"/>
    </row>
    <row r="233" spans="5:8" ht="15.75" customHeight="1" x14ac:dyDescent="0.25">
      <c r="E233" s="2"/>
      <c r="F233" s="2"/>
      <c r="G233" s="2"/>
      <c r="H233" s="2"/>
    </row>
    <row r="234" spans="5:8" ht="15.75" customHeight="1" x14ac:dyDescent="0.25">
      <c r="E234" s="2"/>
      <c r="F234" s="2"/>
      <c r="G234" s="2"/>
      <c r="H234" s="2"/>
    </row>
    <row r="235" spans="5:8" ht="15.75" customHeight="1" x14ac:dyDescent="0.25">
      <c r="E235" s="2"/>
      <c r="F235" s="2"/>
      <c r="G235" s="2"/>
      <c r="H235" s="2"/>
    </row>
    <row r="236" spans="5:8" ht="15.75" customHeight="1" x14ac:dyDescent="0.25">
      <c r="E236" s="2"/>
      <c r="F236" s="2"/>
      <c r="G236" s="2"/>
      <c r="H236" s="2"/>
    </row>
    <row r="237" spans="5:8" ht="15.75" customHeight="1" x14ac:dyDescent="0.25">
      <c r="E237" s="2"/>
      <c r="F237" s="2"/>
      <c r="G237" s="2"/>
      <c r="H237" s="2"/>
    </row>
    <row r="238" spans="5:8" ht="15.75" customHeight="1" x14ac:dyDescent="0.25">
      <c r="E238" s="2"/>
      <c r="F238" s="2"/>
      <c r="G238" s="2"/>
      <c r="H238" s="2"/>
    </row>
    <row r="239" spans="5:8" ht="15.75" customHeight="1" x14ac:dyDescent="0.25">
      <c r="E239" s="2"/>
      <c r="F239" s="2"/>
      <c r="G239" s="2"/>
      <c r="H239" s="2"/>
    </row>
    <row r="240" spans="5:8" ht="15.75" customHeight="1" x14ac:dyDescent="0.25">
      <c r="E240" s="2"/>
      <c r="F240" s="2"/>
      <c r="G240" s="2"/>
      <c r="H240" s="2"/>
    </row>
    <row r="241" spans="5:8" ht="15.75" customHeight="1" x14ac:dyDescent="0.25">
      <c r="E241" s="2"/>
      <c r="F241" s="2"/>
      <c r="G241" s="2"/>
      <c r="H241" s="2"/>
    </row>
    <row r="242" spans="5:8" ht="15.75" customHeight="1" x14ac:dyDescent="0.25">
      <c r="E242" s="2"/>
      <c r="F242" s="2"/>
      <c r="G242" s="2"/>
      <c r="H242" s="2"/>
    </row>
    <row r="243" spans="5:8" ht="15.75" customHeight="1" x14ac:dyDescent="0.25">
      <c r="E243" s="2"/>
      <c r="F243" s="2"/>
      <c r="G243" s="2"/>
      <c r="H243" s="2"/>
    </row>
    <row r="244" spans="5:8" ht="15.75" customHeight="1" x14ac:dyDescent="0.25">
      <c r="E244" s="2"/>
      <c r="F244" s="2"/>
      <c r="G244" s="2"/>
      <c r="H244" s="2"/>
    </row>
    <row r="245" spans="5:8" ht="15.75" customHeight="1" x14ac:dyDescent="0.25">
      <c r="E245" s="2"/>
      <c r="F245" s="2"/>
      <c r="G245" s="2"/>
      <c r="H245" s="2"/>
    </row>
    <row r="246" spans="5:8" ht="15.75" customHeight="1" x14ac:dyDescent="0.25">
      <c r="E246" s="2"/>
      <c r="F246" s="2"/>
      <c r="G246" s="2"/>
      <c r="H246" s="2"/>
    </row>
    <row r="247" spans="5:8" ht="15.75" customHeight="1" x14ac:dyDescent="0.25">
      <c r="E247" s="2"/>
      <c r="F247" s="2"/>
      <c r="G247" s="2"/>
      <c r="H247" s="2"/>
    </row>
    <row r="248" spans="5:8" ht="15.75" customHeight="1" x14ac:dyDescent="0.25">
      <c r="E248" s="2"/>
      <c r="F248" s="2"/>
      <c r="G248" s="2"/>
      <c r="H248" s="2"/>
    </row>
    <row r="249" spans="5:8" ht="15.75" customHeight="1" x14ac:dyDescent="0.25">
      <c r="E249" s="2"/>
      <c r="F249" s="2"/>
      <c r="G249" s="2"/>
      <c r="H249" s="2"/>
    </row>
    <row r="250" spans="5:8" ht="15.75" customHeight="1" x14ac:dyDescent="0.25">
      <c r="E250" s="2"/>
      <c r="F250" s="2"/>
      <c r="G250" s="2"/>
      <c r="H250" s="2"/>
    </row>
    <row r="251" spans="5:8" ht="15.75" customHeight="1" x14ac:dyDescent="0.25">
      <c r="E251" s="2"/>
      <c r="F251" s="2"/>
      <c r="G251" s="2"/>
      <c r="H251" s="2"/>
    </row>
    <row r="252" spans="5:8" ht="15.75" customHeight="1" x14ac:dyDescent="0.25">
      <c r="E252" s="2"/>
      <c r="F252" s="2"/>
      <c r="G252" s="2"/>
      <c r="H252" s="2"/>
    </row>
    <row r="253" spans="5:8" ht="15.75" customHeight="1" x14ac:dyDescent="0.25">
      <c r="E253" s="2"/>
      <c r="F253" s="2"/>
      <c r="G253" s="2"/>
      <c r="H253" s="2"/>
    </row>
    <row r="254" spans="5:8" ht="15.75" customHeight="1" x14ac:dyDescent="0.25">
      <c r="E254" s="2"/>
      <c r="F254" s="2"/>
      <c r="G254" s="2"/>
      <c r="H254" s="2"/>
    </row>
    <row r="255" spans="5:8" ht="15.75" customHeight="1" x14ac:dyDescent="0.25">
      <c r="E255" s="2"/>
      <c r="F255" s="2"/>
      <c r="G255" s="2"/>
      <c r="H255" s="2"/>
    </row>
    <row r="256" spans="5:8" ht="15.75" customHeight="1" x14ac:dyDescent="0.25">
      <c r="E256" s="2"/>
      <c r="F256" s="2"/>
      <c r="G256" s="2"/>
      <c r="H256" s="2"/>
    </row>
    <row r="257" spans="5:8" ht="15.75" customHeight="1" x14ac:dyDescent="0.25">
      <c r="E257" s="2"/>
      <c r="F257" s="2"/>
      <c r="G257" s="2"/>
      <c r="H257" s="2"/>
    </row>
    <row r="258" spans="5:8" ht="15.75" customHeight="1" x14ac:dyDescent="0.25">
      <c r="E258" s="2"/>
      <c r="F258" s="2"/>
      <c r="G258" s="2"/>
      <c r="H258" s="2"/>
    </row>
    <row r="259" spans="5:8" ht="15.75" customHeight="1" x14ac:dyDescent="0.25">
      <c r="E259" s="2"/>
      <c r="F259" s="2"/>
      <c r="G259" s="2"/>
      <c r="H259" s="2"/>
    </row>
    <row r="260" spans="5:8" ht="15.75" customHeight="1" x14ac:dyDescent="0.25">
      <c r="E260" s="2"/>
      <c r="F260" s="2"/>
      <c r="G260" s="2"/>
      <c r="H260" s="2"/>
    </row>
    <row r="261" spans="5:8" ht="15.75" customHeight="1" x14ac:dyDescent="0.25">
      <c r="E261" s="2"/>
      <c r="F261" s="2"/>
      <c r="G261" s="2"/>
      <c r="H261" s="2"/>
    </row>
    <row r="262" spans="5:8" ht="15.75" customHeight="1" x14ac:dyDescent="0.25">
      <c r="E262" s="2"/>
      <c r="F262" s="2"/>
      <c r="G262" s="2"/>
      <c r="H262" s="2"/>
    </row>
    <row r="263" spans="5:8" ht="15.75" customHeight="1" x14ac:dyDescent="0.25">
      <c r="E263" s="2"/>
      <c r="F263" s="2"/>
      <c r="G263" s="2"/>
      <c r="H263" s="2"/>
    </row>
    <row r="264" spans="5:8" ht="15.75" customHeight="1" x14ac:dyDescent="0.25">
      <c r="E264" s="2"/>
      <c r="F264" s="2"/>
      <c r="G264" s="2"/>
      <c r="H264" s="2"/>
    </row>
    <row r="265" spans="5:8" ht="15.75" customHeight="1" x14ac:dyDescent="0.25">
      <c r="E265" s="2"/>
      <c r="F265" s="2"/>
      <c r="G265" s="2"/>
      <c r="H265" s="2"/>
    </row>
    <row r="266" spans="5:8" ht="15.75" customHeight="1" x14ac:dyDescent="0.25">
      <c r="E266" s="2"/>
      <c r="F266" s="2"/>
      <c r="G266" s="2"/>
      <c r="H266" s="2"/>
    </row>
    <row r="267" spans="5:8" ht="15.75" customHeight="1" x14ac:dyDescent="0.25">
      <c r="E267" s="2"/>
      <c r="F267" s="2"/>
      <c r="G267" s="2"/>
      <c r="H267" s="2"/>
    </row>
    <row r="268" spans="5:8" ht="15.75" customHeight="1" x14ac:dyDescent="0.25">
      <c r="E268" s="2"/>
      <c r="F268" s="2"/>
      <c r="G268" s="2"/>
      <c r="H268" s="2"/>
    </row>
    <row r="269" spans="5:8" ht="15.75" customHeight="1" x14ac:dyDescent="0.25">
      <c r="E269" s="2"/>
      <c r="F269" s="2"/>
      <c r="G269" s="2"/>
      <c r="H269" s="2"/>
    </row>
    <row r="270" spans="5:8" ht="15.75" customHeight="1" x14ac:dyDescent="0.25">
      <c r="E270" s="2"/>
      <c r="F270" s="2"/>
      <c r="G270" s="2"/>
      <c r="H270" s="2"/>
    </row>
    <row r="271" spans="5:8" ht="15.75" customHeight="1" x14ac:dyDescent="0.25">
      <c r="E271" s="2"/>
      <c r="F271" s="2"/>
      <c r="G271" s="2"/>
      <c r="H271" s="2"/>
    </row>
    <row r="272" spans="5:8" ht="15.75" customHeight="1" x14ac:dyDescent="0.25">
      <c r="E272" s="2"/>
      <c r="F272" s="2"/>
      <c r="G272" s="2"/>
      <c r="H272" s="2"/>
    </row>
    <row r="273" spans="5:8" ht="15.75" customHeight="1" x14ac:dyDescent="0.25">
      <c r="E273" s="2"/>
      <c r="F273" s="2"/>
      <c r="G273" s="2"/>
      <c r="H273" s="2"/>
    </row>
    <row r="274" spans="5:8" ht="15.75" customHeight="1" x14ac:dyDescent="0.25">
      <c r="E274" s="2"/>
      <c r="F274" s="2"/>
      <c r="G274" s="2"/>
      <c r="H274" s="2"/>
    </row>
    <row r="275" spans="5:8" ht="15.75" customHeight="1" x14ac:dyDescent="0.25">
      <c r="E275" s="2"/>
      <c r="F275" s="2"/>
      <c r="G275" s="2"/>
      <c r="H275" s="2"/>
    </row>
    <row r="276" spans="5:8" ht="15.75" customHeight="1" x14ac:dyDescent="0.25">
      <c r="E276" s="2"/>
      <c r="F276" s="2"/>
      <c r="G276" s="2"/>
      <c r="H276" s="2"/>
    </row>
    <row r="277" spans="5:8" ht="15.75" customHeight="1" x14ac:dyDescent="0.25">
      <c r="E277" s="2"/>
      <c r="F277" s="2"/>
      <c r="G277" s="2"/>
      <c r="H277" s="2"/>
    </row>
    <row r="278" spans="5:8" ht="15.75" customHeight="1" x14ac:dyDescent="0.25">
      <c r="E278" s="2"/>
      <c r="F278" s="2"/>
      <c r="G278" s="2"/>
      <c r="H278" s="2"/>
    </row>
    <row r="279" spans="5:8" ht="15.75" customHeight="1" x14ac:dyDescent="0.25">
      <c r="E279" s="2"/>
      <c r="F279" s="2"/>
      <c r="G279" s="2"/>
      <c r="H279" s="2"/>
    </row>
    <row r="280" spans="5:8" ht="15.75" customHeight="1" x14ac:dyDescent="0.25">
      <c r="E280" s="2"/>
      <c r="F280" s="2"/>
      <c r="G280" s="2"/>
      <c r="H280" s="2"/>
    </row>
    <row r="281" spans="5:8" ht="15.75" customHeight="1" x14ac:dyDescent="0.25">
      <c r="E281" s="2"/>
      <c r="F281" s="2"/>
      <c r="G281" s="2"/>
      <c r="H281" s="2"/>
    </row>
    <row r="282" spans="5:8" ht="15.75" customHeight="1" x14ac:dyDescent="0.25">
      <c r="E282" s="2"/>
      <c r="F282" s="2"/>
      <c r="G282" s="2"/>
      <c r="H282" s="2"/>
    </row>
    <row r="283" spans="5:8" ht="15.75" customHeight="1" x14ac:dyDescent="0.25">
      <c r="E283" s="2"/>
      <c r="F283" s="2"/>
      <c r="G283" s="2"/>
      <c r="H283" s="2"/>
    </row>
    <row r="284" spans="5:8" ht="15.75" customHeight="1" x14ac:dyDescent="0.25">
      <c r="E284" s="2"/>
      <c r="F284" s="2"/>
      <c r="G284" s="2"/>
      <c r="H284" s="2"/>
    </row>
    <row r="285" spans="5:8" ht="15.75" customHeight="1" x14ac:dyDescent="0.25">
      <c r="E285" s="2"/>
      <c r="F285" s="2"/>
      <c r="G285" s="2"/>
      <c r="H285" s="2"/>
    </row>
    <row r="286" spans="5:8" ht="15.75" customHeight="1" x14ac:dyDescent="0.25">
      <c r="E286" s="2"/>
      <c r="F286" s="2"/>
      <c r="G286" s="2"/>
      <c r="H286" s="2"/>
    </row>
    <row r="287" spans="5:8" ht="15.75" customHeight="1" x14ac:dyDescent="0.25">
      <c r="E287" s="2"/>
      <c r="F287" s="2"/>
      <c r="G287" s="2"/>
      <c r="H287" s="2"/>
    </row>
    <row r="288" spans="5:8" ht="15.75" customHeight="1" x14ac:dyDescent="0.25">
      <c r="E288" s="2"/>
      <c r="F288" s="2"/>
      <c r="G288" s="2"/>
      <c r="H288" s="2"/>
    </row>
    <row r="289" spans="5:8" ht="15.75" customHeight="1" x14ac:dyDescent="0.25">
      <c r="E289" s="2"/>
      <c r="F289" s="2"/>
      <c r="G289" s="2"/>
      <c r="H289" s="2"/>
    </row>
    <row r="290" spans="5:8" ht="15.75" customHeight="1" x14ac:dyDescent="0.25">
      <c r="E290" s="2"/>
      <c r="F290" s="2"/>
      <c r="G290" s="2"/>
      <c r="H290" s="2"/>
    </row>
    <row r="291" spans="5:8" ht="15.75" customHeight="1" x14ac:dyDescent="0.25">
      <c r="E291" s="2"/>
      <c r="F291" s="2"/>
      <c r="G291" s="2"/>
      <c r="H291" s="2"/>
    </row>
    <row r="292" spans="5:8" ht="15.75" customHeight="1" x14ac:dyDescent="0.25">
      <c r="E292" s="2"/>
      <c r="F292" s="2"/>
      <c r="G292" s="2"/>
      <c r="H292" s="2"/>
    </row>
    <row r="293" spans="5:8" ht="15.75" customHeight="1" x14ac:dyDescent="0.25">
      <c r="E293" s="2"/>
      <c r="F293" s="2"/>
      <c r="G293" s="2"/>
      <c r="H293" s="2"/>
    </row>
    <row r="294" spans="5:8" ht="15.75" customHeight="1" x14ac:dyDescent="0.25">
      <c r="E294" s="2"/>
      <c r="F294" s="2"/>
      <c r="G294" s="2"/>
      <c r="H294" s="2"/>
    </row>
    <row r="295" spans="5:8" ht="15.75" customHeight="1" x14ac:dyDescent="0.25">
      <c r="E295" s="2"/>
      <c r="F295" s="2"/>
      <c r="G295" s="2"/>
      <c r="H295" s="2"/>
    </row>
    <row r="296" spans="5:8" ht="15.75" customHeight="1" x14ac:dyDescent="0.25">
      <c r="E296" s="2"/>
      <c r="F296" s="2"/>
      <c r="G296" s="2"/>
      <c r="H296" s="2"/>
    </row>
    <row r="297" spans="5:8" ht="15.75" customHeight="1" x14ac:dyDescent="0.25">
      <c r="E297" s="2"/>
      <c r="F297" s="2"/>
      <c r="G297" s="2"/>
      <c r="H297" s="2"/>
    </row>
    <row r="298" spans="5:8" ht="15.75" customHeight="1" x14ac:dyDescent="0.25">
      <c r="E298" s="2"/>
      <c r="F298" s="2"/>
      <c r="G298" s="2"/>
      <c r="H298" s="2"/>
    </row>
    <row r="299" spans="5:8" ht="15.75" customHeight="1" x14ac:dyDescent="0.25">
      <c r="E299" s="2"/>
      <c r="F299" s="2"/>
      <c r="G299" s="2"/>
      <c r="H299" s="2"/>
    </row>
    <row r="300" spans="5:8" ht="15.75" customHeight="1" x14ac:dyDescent="0.25">
      <c r="E300" s="2"/>
      <c r="F300" s="2"/>
      <c r="G300" s="2"/>
      <c r="H300" s="2"/>
    </row>
    <row r="301" spans="5:8" ht="15.75" customHeight="1" x14ac:dyDescent="0.25">
      <c r="E301" s="2"/>
      <c r="F301" s="2"/>
      <c r="G301" s="2"/>
      <c r="H301" s="2"/>
    </row>
    <row r="302" spans="5:8" ht="15.75" customHeight="1" x14ac:dyDescent="0.25">
      <c r="E302" s="2"/>
      <c r="F302" s="2"/>
      <c r="G302" s="2"/>
      <c r="H302" s="2"/>
    </row>
    <row r="303" spans="5:8" ht="15.75" customHeight="1" x14ac:dyDescent="0.25">
      <c r="E303" s="2"/>
      <c r="F303" s="2"/>
      <c r="G303" s="2"/>
      <c r="H303" s="2"/>
    </row>
    <row r="304" spans="5:8" ht="15.75" customHeight="1" x14ac:dyDescent="0.25">
      <c r="E304" s="2"/>
      <c r="F304" s="2"/>
      <c r="G304" s="2"/>
      <c r="H304" s="2"/>
    </row>
    <row r="305" spans="5:8" ht="15.75" customHeight="1" x14ac:dyDescent="0.25">
      <c r="E305" s="2"/>
      <c r="F305" s="2"/>
      <c r="G305" s="2"/>
      <c r="H305" s="2"/>
    </row>
    <row r="306" spans="5:8" ht="15.75" customHeight="1" x14ac:dyDescent="0.25">
      <c r="E306" s="2"/>
      <c r="F306" s="2"/>
      <c r="G306" s="2"/>
      <c r="H306" s="2"/>
    </row>
    <row r="307" spans="5:8" ht="15.75" customHeight="1" x14ac:dyDescent="0.25">
      <c r="E307" s="2"/>
      <c r="F307" s="2"/>
      <c r="G307" s="2"/>
      <c r="H307" s="2"/>
    </row>
    <row r="308" spans="5:8" ht="15.75" customHeight="1" x14ac:dyDescent="0.25">
      <c r="E308" s="2"/>
      <c r="F308" s="2"/>
      <c r="G308" s="2"/>
      <c r="H308" s="2"/>
    </row>
    <row r="309" spans="5:8" ht="15.75" customHeight="1" x14ac:dyDescent="0.25">
      <c r="E309" s="2"/>
      <c r="F309" s="2"/>
      <c r="G309" s="2"/>
      <c r="H309" s="2"/>
    </row>
    <row r="310" spans="5:8" ht="15.75" customHeight="1" x14ac:dyDescent="0.25">
      <c r="E310" s="2"/>
      <c r="F310" s="2"/>
      <c r="G310" s="2"/>
      <c r="H310" s="2"/>
    </row>
    <row r="311" spans="5:8" ht="15.75" customHeight="1" x14ac:dyDescent="0.25">
      <c r="E311" s="2"/>
      <c r="F311" s="2"/>
      <c r="G311" s="2"/>
      <c r="H311" s="2"/>
    </row>
    <row r="312" spans="5:8" ht="15.75" customHeight="1" x14ac:dyDescent="0.25">
      <c r="E312" s="2"/>
      <c r="F312" s="2"/>
      <c r="G312" s="2"/>
      <c r="H312" s="2"/>
    </row>
    <row r="313" spans="5:8" ht="15.75" customHeight="1" x14ac:dyDescent="0.25">
      <c r="E313" s="2"/>
      <c r="F313" s="2"/>
      <c r="G313" s="2"/>
      <c r="H313" s="2"/>
    </row>
    <row r="314" spans="5:8" ht="15.75" customHeight="1" x14ac:dyDescent="0.25">
      <c r="E314" s="2"/>
      <c r="F314" s="2"/>
      <c r="G314" s="2"/>
      <c r="H314" s="2"/>
    </row>
    <row r="315" spans="5:8" ht="15.75" customHeight="1" x14ac:dyDescent="0.25">
      <c r="E315" s="2"/>
      <c r="F315" s="2"/>
      <c r="G315" s="2"/>
      <c r="H315" s="2"/>
    </row>
    <row r="316" spans="5:8" ht="15.75" customHeight="1" x14ac:dyDescent="0.25">
      <c r="E316" s="2"/>
      <c r="F316" s="2"/>
      <c r="G316" s="2"/>
      <c r="H316" s="2"/>
    </row>
    <row r="317" spans="5:8" ht="15.75" customHeight="1" x14ac:dyDescent="0.25">
      <c r="E317" s="2"/>
      <c r="F317" s="2"/>
      <c r="G317" s="2"/>
      <c r="H317" s="2"/>
    </row>
    <row r="318" spans="5:8" ht="15.75" customHeight="1" x14ac:dyDescent="0.25">
      <c r="E318" s="2"/>
      <c r="F318" s="2"/>
      <c r="G318" s="2"/>
      <c r="H318" s="2"/>
    </row>
    <row r="319" spans="5:8" ht="15.75" customHeight="1" x14ac:dyDescent="0.25">
      <c r="E319" s="2"/>
      <c r="F319" s="2"/>
      <c r="G319" s="2"/>
      <c r="H319" s="2"/>
    </row>
    <row r="320" spans="5:8" ht="15.75" customHeight="1" x14ac:dyDescent="0.25">
      <c r="E320" s="2"/>
      <c r="F320" s="2"/>
      <c r="G320" s="2"/>
      <c r="H320" s="2"/>
    </row>
    <row r="321" spans="5:8" ht="15.75" customHeight="1" x14ac:dyDescent="0.25">
      <c r="E321" s="2"/>
      <c r="F321" s="2"/>
      <c r="G321" s="2"/>
      <c r="H321" s="2"/>
    </row>
    <row r="322" spans="5:8" ht="15.75" customHeight="1" x14ac:dyDescent="0.25">
      <c r="E322" s="2"/>
      <c r="F322" s="2"/>
      <c r="G322" s="2"/>
      <c r="H322" s="2"/>
    </row>
    <row r="323" spans="5:8" ht="15.75" customHeight="1" x14ac:dyDescent="0.25">
      <c r="E323" s="2"/>
      <c r="F323" s="2"/>
      <c r="G323" s="2"/>
      <c r="H323" s="2"/>
    </row>
    <row r="324" spans="5:8" ht="15.75" customHeight="1" x14ac:dyDescent="0.25">
      <c r="E324" s="2"/>
      <c r="F324" s="2"/>
      <c r="G324" s="2"/>
      <c r="H324" s="2"/>
    </row>
    <row r="325" spans="5:8" ht="15.75" customHeight="1" x14ac:dyDescent="0.25">
      <c r="E325" s="2"/>
      <c r="F325" s="2"/>
      <c r="G325" s="2"/>
      <c r="H325" s="2"/>
    </row>
    <row r="326" spans="5:8" ht="15.75" customHeight="1" x14ac:dyDescent="0.25">
      <c r="E326" s="2"/>
      <c r="F326" s="2"/>
      <c r="G326" s="2"/>
      <c r="H326" s="2"/>
    </row>
    <row r="327" spans="5:8" ht="15.75" customHeight="1" x14ac:dyDescent="0.25">
      <c r="E327" s="2"/>
      <c r="F327" s="2"/>
      <c r="G327" s="2"/>
      <c r="H327" s="2"/>
    </row>
    <row r="328" spans="5:8" ht="15.75" customHeight="1" x14ac:dyDescent="0.25">
      <c r="E328" s="2"/>
      <c r="F328" s="2"/>
      <c r="G328" s="2"/>
      <c r="H328" s="2"/>
    </row>
    <row r="329" spans="5:8" ht="15.75" customHeight="1" x14ac:dyDescent="0.25">
      <c r="E329" s="2"/>
      <c r="F329" s="2"/>
      <c r="G329" s="2"/>
      <c r="H329" s="2"/>
    </row>
    <row r="330" spans="5:8" ht="15.75" customHeight="1" x14ac:dyDescent="0.25">
      <c r="E330" s="2"/>
      <c r="F330" s="2"/>
      <c r="G330" s="2"/>
      <c r="H330" s="2"/>
    </row>
    <row r="331" spans="5:8" ht="15.75" customHeight="1" x14ac:dyDescent="0.25">
      <c r="E331" s="2"/>
      <c r="F331" s="2"/>
      <c r="G331" s="2"/>
      <c r="H331" s="2"/>
    </row>
    <row r="332" spans="5:8" ht="15.75" customHeight="1" x14ac:dyDescent="0.25">
      <c r="E332" s="2"/>
      <c r="F332" s="2"/>
      <c r="G332" s="2"/>
      <c r="H332" s="2"/>
    </row>
    <row r="333" spans="5:8" ht="15.75" customHeight="1" x14ac:dyDescent="0.25">
      <c r="E333" s="2"/>
      <c r="F333" s="2"/>
      <c r="G333" s="2"/>
      <c r="H333" s="2"/>
    </row>
    <row r="334" spans="5:8" ht="15.75" customHeight="1" x14ac:dyDescent="0.25">
      <c r="E334" s="2"/>
      <c r="F334" s="2"/>
      <c r="G334" s="2"/>
      <c r="H334" s="2"/>
    </row>
    <row r="335" spans="5:8" ht="15.75" customHeight="1" x14ac:dyDescent="0.25">
      <c r="E335" s="2"/>
      <c r="F335" s="2"/>
      <c r="G335" s="2"/>
      <c r="H335" s="2"/>
    </row>
    <row r="336" spans="5:8" ht="15.75" customHeight="1" x14ac:dyDescent="0.25">
      <c r="E336" s="2"/>
      <c r="F336" s="2"/>
      <c r="G336" s="2"/>
      <c r="H336" s="2"/>
    </row>
    <row r="337" spans="5:8" ht="15.75" customHeight="1" x14ac:dyDescent="0.25">
      <c r="E337" s="2"/>
      <c r="F337" s="2"/>
      <c r="G337" s="2"/>
      <c r="H337" s="2"/>
    </row>
    <row r="338" spans="5:8" ht="15.75" customHeight="1" x14ac:dyDescent="0.25">
      <c r="E338" s="2"/>
      <c r="F338" s="2"/>
      <c r="G338" s="2"/>
      <c r="H338" s="2"/>
    </row>
    <row r="339" spans="5:8" ht="15.75" customHeight="1" x14ac:dyDescent="0.25">
      <c r="E339" s="2"/>
      <c r="F339" s="2"/>
      <c r="G339" s="2"/>
      <c r="H339" s="2"/>
    </row>
    <row r="340" spans="5:8" ht="15.75" customHeight="1" x14ac:dyDescent="0.25">
      <c r="E340" s="2"/>
      <c r="F340" s="2"/>
      <c r="G340" s="2"/>
      <c r="H340" s="2"/>
    </row>
    <row r="341" spans="5:8" ht="15.75" customHeight="1" x14ac:dyDescent="0.25">
      <c r="E341" s="2"/>
      <c r="F341" s="2"/>
      <c r="G341" s="2"/>
      <c r="H341" s="2"/>
    </row>
    <row r="342" spans="5:8" ht="15.75" customHeight="1" x14ac:dyDescent="0.25">
      <c r="E342" s="2"/>
      <c r="F342" s="2"/>
      <c r="G342" s="2"/>
      <c r="H342" s="2"/>
    </row>
    <row r="343" spans="5:8" ht="15.75" customHeight="1" x14ac:dyDescent="0.25">
      <c r="E343" s="2"/>
      <c r="F343" s="2"/>
      <c r="G343" s="2"/>
      <c r="H343" s="2"/>
    </row>
    <row r="344" spans="5:8" ht="15.75" customHeight="1" x14ac:dyDescent="0.25">
      <c r="E344" s="2"/>
      <c r="F344" s="2"/>
      <c r="G344" s="2"/>
      <c r="H344" s="2"/>
    </row>
    <row r="345" spans="5:8" ht="15.75" customHeight="1" x14ac:dyDescent="0.25">
      <c r="E345" s="2"/>
      <c r="F345" s="2"/>
      <c r="G345" s="2"/>
      <c r="H345" s="2"/>
    </row>
    <row r="346" spans="5:8" ht="15.75" customHeight="1" x14ac:dyDescent="0.25">
      <c r="E346" s="2"/>
      <c r="F346" s="2"/>
      <c r="G346" s="2"/>
      <c r="H346" s="2"/>
    </row>
    <row r="347" spans="5:8" ht="15.75" customHeight="1" x14ac:dyDescent="0.25">
      <c r="E347" s="2"/>
      <c r="F347" s="2"/>
      <c r="G347" s="2"/>
      <c r="H347" s="2"/>
    </row>
    <row r="348" spans="5:8" ht="15.75" customHeight="1" x14ac:dyDescent="0.25">
      <c r="E348" s="2"/>
      <c r="F348" s="2"/>
      <c r="G348" s="2"/>
      <c r="H348" s="2"/>
    </row>
    <row r="349" spans="5:8" ht="15.75" customHeight="1" x14ac:dyDescent="0.25">
      <c r="E349" s="2"/>
      <c r="F349" s="2"/>
      <c r="G349" s="2"/>
      <c r="H349" s="2"/>
    </row>
    <row r="350" spans="5:8" ht="15.75" customHeight="1" x14ac:dyDescent="0.25">
      <c r="E350" s="2"/>
      <c r="F350" s="2"/>
      <c r="G350" s="2"/>
      <c r="H350" s="2"/>
    </row>
    <row r="351" spans="5:8" ht="15.75" customHeight="1" x14ac:dyDescent="0.25">
      <c r="E351" s="2"/>
      <c r="F351" s="2"/>
      <c r="G351" s="2"/>
      <c r="H351" s="2"/>
    </row>
    <row r="352" spans="5:8" ht="15.75" customHeight="1" x14ac:dyDescent="0.25">
      <c r="E352" s="2"/>
      <c r="F352" s="2"/>
      <c r="G352" s="2"/>
      <c r="H352" s="2"/>
    </row>
    <row r="353" spans="5:8" ht="15.75" customHeight="1" x14ac:dyDescent="0.25">
      <c r="E353" s="2"/>
      <c r="F353" s="2"/>
      <c r="G353" s="2"/>
      <c r="H353" s="2"/>
    </row>
    <row r="354" spans="5:8" ht="15.75" customHeight="1" x14ac:dyDescent="0.25">
      <c r="E354" s="2"/>
      <c r="F354" s="2"/>
      <c r="G354" s="2"/>
      <c r="H354" s="2"/>
    </row>
    <row r="355" spans="5:8" ht="15.75" customHeight="1" x14ac:dyDescent="0.25">
      <c r="E355" s="2"/>
      <c r="F355" s="2"/>
      <c r="G355" s="2"/>
      <c r="H355" s="2"/>
    </row>
    <row r="356" spans="5:8" ht="15.75" customHeight="1" x14ac:dyDescent="0.25">
      <c r="E356" s="2"/>
      <c r="F356" s="2"/>
      <c r="G356" s="2"/>
      <c r="H356" s="2"/>
    </row>
    <row r="357" spans="5:8" ht="15.75" customHeight="1" x14ac:dyDescent="0.25">
      <c r="E357" s="2"/>
      <c r="F357" s="2"/>
      <c r="G357" s="2"/>
      <c r="H357" s="2"/>
    </row>
    <row r="358" spans="5:8" ht="15.75" customHeight="1" x14ac:dyDescent="0.25">
      <c r="E358" s="2"/>
      <c r="F358" s="2"/>
      <c r="G358" s="2"/>
      <c r="H358" s="2"/>
    </row>
    <row r="359" spans="5:8" ht="15.75" customHeight="1" x14ac:dyDescent="0.25">
      <c r="E359" s="2"/>
      <c r="F359" s="2"/>
      <c r="G359" s="2"/>
      <c r="H359" s="2"/>
    </row>
    <row r="360" spans="5:8" ht="15.75" customHeight="1" x14ac:dyDescent="0.25">
      <c r="E360" s="2"/>
      <c r="F360" s="2"/>
      <c r="G360" s="2"/>
      <c r="H360" s="2"/>
    </row>
    <row r="361" spans="5:8" ht="15.75" customHeight="1" x14ac:dyDescent="0.25">
      <c r="E361" s="2"/>
      <c r="F361" s="2"/>
      <c r="G361" s="2"/>
      <c r="H361" s="2"/>
    </row>
    <row r="362" spans="5:8" ht="15.75" customHeight="1" x14ac:dyDescent="0.25">
      <c r="E362" s="2"/>
      <c r="F362" s="2"/>
      <c r="G362" s="2"/>
      <c r="H362" s="2"/>
    </row>
    <row r="363" spans="5:8" ht="15.75" customHeight="1" x14ac:dyDescent="0.25">
      <c r="E363" s="2"/>
      <c r="F363" s="2"/>
      <c r="G363" s="2"/>
      <c r="H363" s="2"/>
    </row>
    <row r="364" spans="5:8" ht="15.75" customHeight="1" x14ac:dyDescent="0.25">
      <c r="E364" s="2"/>
      <c r="F364" s="2"/>
      <c r="G364" s="2"/>
      <c r="H364" s="2"/>
    </row>
    <row r="365" spans="5:8" ht="15.75" customHeight="1" x14ac:dyDescent="0.25">
      <c r="E365" s="2"/>
      <c r="F365" s="2"/>
      <c r="G365" s="2"/>
      <c r="H365" s="2"/>
    </row>
    <row r="366" spans="5:8" ht="15.75" customHeight="1" x14ac:dyDescent="0.25">
      <c r="E366" s="2"/>
      <c r="F366" s="2"/>
      <c r="G366" s="2"/>
      <c r="H366" s="2"/>
    </row>
    <row r="367" spans="5:8" ht="15.75" customHeight="1" x14ac:dyDescent="0.25">
      <c r="E367" s="2"/>
      <c r="F367" s="2"/>
      <c r="G367" s="2"/>
      <c r="H367" s="2"/>
    </row>
    <row r="368" spans="5:8" ht="15.75" customHeight="1" x14ac:dyDescent="0.25">
      <c r="E368" s="2"/>
      <c r="F368" s="2"/>
      <c r="G368" s="2"/>
      <c r="H368" s="2"/>
    </row>
    <row r="369" spans="5:8" ht="15.75" customHeight="1" x14ac:dyDescent="0.25">
      <c r="E369" s="2"/>
      <c r="F369" s="2"/>
      <c r="G369" s="2"/>
      <c r="H369" s="2"/>
    </row>
    <row r="370" spans="5:8" ht="15.75" customHeight="1" x14ac:dyDescent="0.25">
      <c r="E370" s="2"/>
      <c r="F370" s="2"/>
      <c r="G370" s="2"/>
      <c r="H370" s="2"/>
    </row>
    <row r="371" spans="5:8" ht="15.75" customHeight="1" x14ac:dyDescent="0.25">
      <c r="E371" s="2"/>
      <c r="F371" s="2"/>
      <c r="G371" s="2"/>
      <c r="H371" s="2"/>
    </row>
    <row r="372" spans="5:8" ht="15.75" customHeight="1" x14ac:dyDescent="0.25">
      <c r="E372" s="2"/>
      <c r="F372" s="2"/>
      <c r="G372" s="2"/>
      <c r="H372" s="2"/>
    </row>
    <row r="373" spans="5:8" ht="15.75" customHeight="1" x14ac:dyDescent="0.25">
      <c r="E373" s="2"/>
      <c r="F373" s="2"/>
      <c r="G373" s="2"/>
      <c r="H373" s="2"/>
    </row>
    <row r="374" spans="5:8" ht="15.75" customHeight="1" x14ac:dyDescent="0.25">
      <c r="E374" s="2"/>
      <c r="F374" s="2"/>
      <c r="G374" s="2"/>
      <c r="H374" s="2"/>
    </row>
    <row r="375" spans="5:8" ht="15.75" customHeight="1" x14ac:dyDescent="0.25">
      <c r="E375" s="2"/>
      <c r="F375" s="2"/>
      <c r="G375" s="2"/>
      <c r="H375" s="2"/>
    </row>
    <row r="376" spans="5:8" ht="15.75" customHeight="1" x14ac:dyDescent="0.25">
      <c r="E376" s="2"/>
      <c r="F376" s="2"/>
      <c r="G376" s="2"/>
      <c r="H376" s="2"/>
    </row>
    <row r="377" spans="5:8" ht="15.75" customHeight="1" x14ac:dyDescent="0.25">
      <c r="E377" s="2"/>
      <c r="F377" s="2"/>
      <c r="G377" s="2"/>
      <c r="H377" s="2"/>
    </row>
    <row r="378" spans="5:8" ht="15.75" customHeight="1" x14ac:dyDescent="0.25">
      <c r="E378" s="2"/>
      <c r="F378" s="2"/>
      <c r="G378" s="2"/>
      <c r="H378" s="2"/>
    </row>
    <row r="379" spans="5:8" ht="15.75" customHeight="1" x14ac:dyDescent="0.25">
      <c r="E379" s="2"/>
      <c r="F379" s="2"/>
      <c r="G379" s="2"/>
      <c r="H379" s="2"/>
    </row>
    <row r="380" spans="5:8" ht="15.75" customHeight="1" x14ac:dyDescent="0.25">
      <c r="E380" s="2"/>
      <c r="F380" s="2"/>
      <c r="G380" s="2"/>
      <c r="H380" s="2"/>
    </row>
    <row r="381" spans="5:8" ht="15.75" customHeight="1" x14ac:dyDescent="0.25">
      <c r="E381" s="2"/>
      <c r="F381" s="2"/>
      <c r="G381" s="2"/>
      <c r="H381" s="2"/>
    </row>
    <row r="382" spans="5:8" ht="15.75" customHeight="1" x14ac:dyDescent="0.25">
      <c r="E382" s="2"/>
      <c r="F382" s="2"/>
      <c r="G382" s="2"/>
      <c r="H382" s="2"/>
    </row>
    <row r="383" spans="5:8" ht="15.75" customHeight="1" x14ac:dyDescent="0.25">
      <c r="E383" s="2"/>
      <c r="F383" s="2"/>
      <c r="G383" s="2"/>
      <c r="H383" s="2"/>
    </row>
    <row r="384" spans="5:8" ht="15.75" customHeight="1" x14ac:dyDescent="0.25">
      <c r="E384" s="2"/>
      <c r="F384" s="2"/>
      <c r="G384" s="2"/>
      <c r="H384" s="2"/>
    </row>
    <row r="385" spans="5:8" ht="15.75" customHeight="1" x14ac:dyDescent="0.25">
      <c r="E385" s="2"/>
      <c r="F385" s="2"/>
      <c r="G385" s="2"/>
      <c r="H385" s="2"/>
    </row>
    <row r="386" spans="5:8" ht="15.75" customHeight="1" x14ac:dyDescent="0.25">
      <c r="E386" s="2"/>
      <c r="F386" s="2"/>
      <c r="G386" s="2"/>
      <c r="H386" s="2"/>
    </row>
    <row r="387" spans="5:8" ht="15.75" customHeight="1" x14ac:dyDescent="0.25">
      <c r="E387" s="2"/>
      <c r="F387" s="2"/>
      <c r="G387" s="2"/>
      <c r="H387" s="2"/>
    </row>
    <row r="388" spans="5:8" ht="15.75" customHeight="1" x14ac:dyDescent="0.25">
      <c r="E388" s="2"/>
      <c r="F388" s="2"/>
      <c r="G388" s="2"/>
      <c r="H388" s="2"/>
    </row>
    <row r="389" spans="5:8" ht="15.75" customHeight="1" x14ac:dyDescent="0.25">
      <c r="E389" s="2"/>
      <c r="F389" s="2"/>
      <c r="G389" s="2"/>
      <c r="H389" s="2"/>
    </row>
    <row r="390" spans="5:8" ht="15.75" customHeight="1" x14ac:dyDescent="0.25">
      <c r="E390" s="2"/>
      <c r="F390" s="2"/>
      <c r="G390" s="2"/>
      <c r="H390" s="2"/>
    </row>
    <row r="391" spans="5:8" ht="15.75" customHeight="1" x14ac:dyDescent="0.25">
      <c r="E391" s="2"/>
      <c r="F391" s="2"/>
      <c r="G391" s="2"/>
      <c r="H391" s="2"/>
    </row>
    <row r="392" spans="5:8" ht="15.75" customHeight="1" x14ac:dyDescent="0.25">
      <c r="E392" s="2"/>
      <c r="F392" s="2"/>
      <c r="G392" s="2"/>
      <c r="H392" s="2"/>
    </row>
    <row r="393" spans="5:8" ht="15.75" customHeight="1" x14ac:dyDescent="0.25">
      <c r="E393" s="2"/>
      <c r="F393" s="2"/>
      <c r="G393" s="2"/>
      <c r="H393" s="2"/>
    </row>
    <row r="394" spans="5:8" ht="15.75" customHeight="1" x14ac:dyDescent="0.25">
      <c r="E394" s="2"/>
      <c r="F394" s="2"/>
      <c r="G394" s="2"/>
      <c r="H394" s="2"/>
    </row>
    <row r="395" spans="5:8" ht="15.75" customHeight="1" x14ac:dyDescent="0.25">
      <c r="E395" s="2"/>
      <c r="F395" s="2"/>
      <c r="G395" s="2"/>
      <c r="H395" s="2"/>
    </row>
    <row r="396" spans="5:8" ht="15.75" customHeight="1" x14ac:dyDescent="0.25">
      <c r="E396" s="2"/>
      <c r="F396" s="2"/>
      <c r="G396" s="2"/>
      <c r="H396" s="2"/>
    </row>
    <row r="397" spans="5:8" ht="15.75" customHeight="1" x14ac:dyDescent="0.25">
      <c r="E397" s="2"/>
      <c r="F397" s="2"/>
      <c r="G397" s="2"/>
      <c r="H397" s="2"/>
    </row>
    <row r="398" spans="5:8" ht="15.75" customHeight="1" x14ac:dyDescent="0.25">
      <c r="E398" s="2"/>
      <c r="F398" s="2"/>
      <c r="G398" s="2"/>
      <c r="H398" s="2"/>
    </row>
    <row r="399" spans="5:8" ht="15.75" customHeight="1" x14ac:dyDescent="0.25">
      <c r="E399" s="2"/>
      <c r="F399" s="2"/>
      <c r="G399" s="2"/>
      <c r="H399" s="2"/>
    </row>
    <row r="400" spans="5:8" ht="15.75" customHeight="1" x14ac:dyDescent="0.25">
      <c r="E400" s="2"/>
      <c r="F400" s="2"/>
      <c r="G400" s="2"/>
      <c r="H400" s="2"/>
    </row>
    <row r="401" spans="5:8" ht="15.75" customHeight="1" x14ac:dyDescent="0.25">
      <c r="E401" s="2"/>
      <c r="F401" s="2"/>
      <c r="G401" s="2"/>
      <c r="H401" s="2"/>
    </row>
    <row r="402" spans="5:8" ht="15.75" customHeight="1" x14ac:dyDescent="0.25">
      <c r="E402" s="2"/>
      <c r="F402" s="2"/>
      <c r="G402" s="2"/>
      <c r="H402" s="2"/>
    </row>
    <row r="403" spans="5:8" ht="15.75" customHeight="1" x14ac:dyDescent="0.25">
      <c r="E403" s="2"/>
      <c r="F403" s="2"/>
      <c r="G403" s="2"/>
      <c r="H403" s="2"/>
    </row>
    <row r="404" spans="5:8" ht="15.75" customHeight="1" x14ac:dyDescent="0.25">
      <c r="E404" s="2"/>
      <c r="F404" s="2"/>
      <c r="G404" s="2"/>
      <c r="H404" s="2"/>
    </row>
    <row r="405" spans="5:8" ht="15.75" customHeight="1" x14ac:dyDescent="0.25">
      <c r="E405" s="2"/>
      <c r="F405" s="2"/>
      <c r="G405" s="2"/>
      <c r="H405" s="2"/>
    </row>
    <row r="406" spans="5:8" ht="15.75" customHeight="1" x14ac:dyDescent="0.25">
      <c r="E406" s="2"/>
      <c r="F406" s="2"/>
      <c r="G406" s="2"/>
      <c r="H406" s="2"/>
    </row>
    <row r="407" spans="5:8" ht="15.75" customHeight="1" x14ac:dyDescent="0.25">
      <c r="E407" s="2"/>
      <c r="F407" s="2"/>
      <c r="G407" s="2"/>
      <c r="H407" s="2"/>
    </row>
    <row r="408" spans="5:8" ht="15.75" customHeight="1" x14ac:dyDescent="0.25">
      <c r="E408" s="2"/>
      <c r="F408" s="2"/>
      <c r="G408" s="2"/>
      <c r="H408" s="2"/>
    </row>
    <row r="409" spans="5:8" ht="15.75" customHeight="1" x14ac:dyDescent="0.25">
      <c r="E409" s="2"/>
      <c r="F409" s="2"/>
      <c r="G409" s="2"/>
      <c r="H409" s="2"/>
    </row>
    <row r="410" spans="5:8" ht="15.75" customHeight="1" x14ac:dyDescent="0.25">
      <c r="E410" s="2"/>
      <c r="F410" s="2"/>
      <c r="G410" s="2"/>
      <c r="H410" s="2"/>
    </row>
    <row r="411" spans="5:8" ht="15.75" customHeight="1" x14ac:dyDescent="0.25">
      <c r="E411" s="2"/>
      <c r="F411" s="2"/>
      <c r="G411" s="2"/>
      <c r="H411" s="2"/>
    </row>
    <row r="412" spans="5:8" ht="15.75" customHeight="1" x14ac:dyDescent="0.25">
      <c r="E412" s="2"/>
      <c r="F412" s="2"/>
      <c r="G412" s="2"/>
      <c r="H412" s="2"/>
    </row>
    <row r="413" spans="5:8" ht="15.75" customHeight="1" x14ac:dyDescent="0.25">
      <c r="E413" s="2"/>
      <c r="F413" s="2"/>
      <c r="G413" s="2"/>
      <c r="H413" s="2"/>
    </row>
    <row r="414" spans="5:8" ht="15.75" customHeight="1" x14ac:dyDescent="0.25">
      <c r="E414" s="2"/>
      <c r="F414" s="2"/>
      <c r="G414" s="2"/>
      <c r="H414" s="2"/>
    </row>
    <row r="415" spans="5:8" ht="15.75" customHeight="1" x14ac:dyDescent="0.25">
      <c r="E415" s="2"/>
      <c r="F415" s="2"/>
      <c r="G415" s="2"/>
      <c r="H415" s="2"/>
    </row>
    <row r="416" spans="5:8" ht="15.75" customHeight="1" x14ac:dyDescent="0.25">
      <c r="E416" s="2"/>
      <c r="F416" s="2"/>
      <c r="G416" s="2"/>
      <c r="H416" s="2"/>
    </row>
    <row r="417" spans="5:8" ht="15.75" customHeight="1" x14ac:dyDescent="0.25">
      <c r="E417" s="2"/>
      <c r="F417" s="2"/>
      <c r="G417" s="2"/>
      <c r="H417" s="2"/>
    </row>
    <row r="418" spans="5:8" ht="15.75" customHeight="1" x14ac:dyDescent="0.25">
      <c r="E418" s="2"/>
      <c r="F418" s="2"/>
      <c r="G418" s="2"/>
      <c r="H418" s="2"/>
    </row>
    <row r="419" spans="5:8" ht="15.75" customHeight="1" x14ac:dyDescent="0.25">
      <c r="E419" s="2"/>
      <c r="F419" s="2"/>
      <c r="G419" s="2"/>
      <c r="H419" s="2"/>
    </row>
    <row r="420" spans="5:8" ht="15.75" customHeight="1" x14ac:dyDescent="0.25">
      <c r="E420" s="2"/>
      <c r="F420" s="2"/>
      <c r="G420" s="2"/>
      <c r="H420" s="2"/>
    </row>
    <row r="421" spans="5:8" ht="15.75" customHeight="1" x14ac:dyDescent="0.25">
      <c r="E421" s="2"/>
      <c r="F421" s="2"/>
      <c r="G421" s="2"/>
      <c r="H421" s="2"/>
    </row>
    <row r="422" spans="5:8" ht="15.75" customHeight="1" x14ac:dyDescent="0.25">
      <c r="E422" s="2"/>
      <c r="F422" s="2"/>
      <c r="G422" s="2"/>
      <c r="H422" s="2"/>
    </row>
    <row r="423" spans="5:8" ht="15.75" customHeight="1" x14ac:dyDescent="0.25">
      <c r="E423" s="2"/>
      <c r="F423" s="2"/>
      <c r="G423" s="2"/>
      <c r="H423" s="2"/>
    </row>
    <row r="424" spans="5:8" ht="15.75" customHeight="1" x14ac:dyDescent="0.25">
      <c r="E424" s="2"/>
      <c r="F424" s="2"/>
      <c r="G424" s="2"/>
      <c r="H424" s="2"/>
    </row>
    <row r="425" spans="5:8" ht="15.75" customHeight="1" x14ac:dyDescent="0.25">
      <c r="E425" s="2"/>
      <c r="F425" s="2"/>
      <c r="G425" s="2"/>
      <c r="H425" s="2"/>
    </row>
    <row r="426" spans="5:8" ht="15.75" customHeight="1" x14ac:dyDescent="0.25">
      <c r="E426" s="2"/>
      <c r="F426" s="2"/>
      <c r="G426" s="2"/>
      <c r="H426" s="2"/>
    </row>
    <row r="427" spans="5:8" ht="15.75" customHeight="1" x14ac:dyDescent="0.25">
      <c r="E427" s="2"/>
      <c r="F427" s="2"/>
      <c r="G427" s="2"/>
      <c r="H427" s="2"/>
    </row>
    <row r="428" spans="5:8" ht="15.75" customHeight="1" x14ac:dyDescent="0.25">
      <c r="E428" s="2"/>
      <c r="F428" s="2"/>
      <c r="G428" s="2"/>
      <c r="H428" s="2"/>
    </row>
    <row r="429" spans="5:8" ht="15.75" customHeight="1" x14ac:dyDescent="0.25">
      <c r="E429" s="2"/>
      <c r="F429" s="2"/>
      <c r="G429" s="2"/>
      <c r="H429" s="2"/>
    </row>
    <row r="430" spans="5:8" ht="15.75" customHeight="1" x14ac:dyDescent="0.25">
      <c r="E430" s="2"/>
      <c r="F430" s="2"/>
      <c r="G430" s="2"/>
      <c r="H430" s="2"/>
    </row>
    <row r="431" spans="5:8" ht="15.75" customHeight="1" x14ac:dyDescent="0.25">
      <c r="E431" s="2"/>
      <c r="F431" s="2"/>
      <c r="G431" s="2"/>
      <c r="H431" s="2"/>
    </row>
    <row r="432" spans="5:8" ht="15.75" customHeight="1" x14ac:dyDescent="0.25">
      <c r="E432" s="2"/>
      <c r="F432" s="2"/>
      <c r="G432" s="2"/>
      <c r="H432" s="2"/>
    </row>
    <row r="433" spans="5:8" ht="15.75" customHeight="1" x14ac:dyDescent="0.25">
      <c r="E433" s="2"/>
      <c r="F433" s="2"/>
      <c r="G433" s="2"/>
      <c r="H433" s="2"/>
    </row>
    <row r="434" spans="5:8" ht="15.75" customHeight="1" x14ac:dyDescent="0.25">
      <c r="E434" s="2"/>
      <c r="F434" s="2"/>
      <c r="G434" s="2"/>
      <c r="H434" s="2"/>
    </row>
    <row r="435" spans="5:8" ht="15.75" customHeight="1" x14ac:dyDescent="0.25">
      <c r="E435" s="2"/>
      <c r="F435" s="2"/>
      <c r="G435" s="2"/>
      <c r="H435" s="2"/>
    </row>
    <row r="436" spans="5:8" ht="15.75" customHeight="1" x14ac:dyDescent="0.25">
      <c r="E436" s="2"/>
      <c r="F436" s="2"/>
      <c r="G436" s="2"/>
      <c r="H436" s="2"/>
    </row>
    <row r="437" spans="5:8" ht="15.75" customHeight="1" x14ac:dyDescent="0.25">
      <c r="E437" s="2"/>
      <c r="F437" s="2"/>
      <c r="G437" s="2"/>
      <c r="H437" s="2"/>
    </row>
    <row r="438" spans="5:8" ht="15.75" customHeight="1" x14ac:dyDescent="0.25">
      <c r="E438" s="2"/>
      <c r="F438" s="2"/>
      <c r="G438" s="2"/>
      <c r="H438" s="2"/>
    </row>
    <row r="439" spans="5:8" ht="15.75" customHeight="1" x14ac:dyDescent="0.25">
      <c r="E439" s="2"/>
      <c r="F439" s="2"/>
      <c r="G439" s="2"/>
      <c r="H439" s="2"/>
    </row>
    <row r="440" spans="5:8" ht="15.75" customHeight="1" x14ac:dyDescent="0.25">
      <c r="E440" s="2"/>
      <c r="F440" s="2"/>
      <c r="G440" s="2"/>
      <c r="H440" s="2"/>
    </row>
    <row r="441" spans="5:8" ht="15.75" customHeight="1" x14ac:dyDescent="0.25">
      <c r="E441" s="2"/>
      <c r="F441" s="2"/>
      <c r="G441" s="2"/>
      <c r="H441" s="2"/>
    </row>
    <row r="442" spans="5:8" ht="15.75" customHeight="1" x14ac:dyDescent="0.25">
      <c r="E442" s="2"/>
      <c r="F442" s="2"/>
      <c r="G442" s="2"/>
      <c r="H442" s="2"/>
    </row>
    <row r="443" spans="5:8" ht="15.75" customHeight="1" x14ac:dyDescent="0.25">
      <c r="E443" s="2"/>
      <c r="F443" s="2"/>
      <c r="G443" s="2"/>
      <c r="H443" s="2"/>
    </row>
    <row r="444" spans="5:8" ht="15.75" customHeight="1" x14ac:dyDescent="0.25">
      <c r="E444" s="2"/>
      <c r="F444" s="2"/>
      <c r="G444" s="2"/>
      <c r="H444" s="2"/>
    </row>
    <row r="445" spans="5:8" ht="15.75" customHeight="1" x14ac:dyDescent="0.25">
      <c r="E445" s="2"/>
      <c r="F445" s="2"/>
      <c r="G445" s="2"/>
      <c r="H445" s="2"/>
    </row>
    <row r="446" spans="5:8" ht="15.75" customHeight="1" x14ac:dyDescent="0.25">
      <c r="E446" s="2"/>
      <c r="F446" s="2"/>
      <c r="G446" s="2"/>
      <c r="H446" s="2"/>
    </row>
    <row r="447" spans="5:8" ht="15.75" customHeight="1" x14ac:dyDescent="0.25">
      <c r="E447" s="2"/>
      <c r="F447" s="2"/>
      <c r="G447" s="2"/>
      <c r="H447" s="2"/>
    </row>
    <row r="448" spans="5:8" ht="15.75" customHeight="1" x14ac:dyDescent="0.25">
      <c r="E448" s="2"/>
      <c r="F448" s="2"/>
      <c r="G448" s="2"/>
      <c r="H448" s="2"/>
    </row>
    <row r="449" spans="5:8" ht="15.75" customHeight="1" x14ac:dyDescent="0.25">
      <c r="E449" s="2"/>
      <c r="F449" s="2"/>
      <c r="G449" s="2"/>
      <c r="H449" s="2"/>
    </row>
    <row r="450" spans="5:8" ht="15.75" customHeight="1" x14ac:dyDescent="0.25">
      <c r="E450" s="2"/>
      <c r="F450" s="2"/>
      <c r="G450" s="2"/>
      <c r="H450" s="2"/>
    </row>
    <row r="451" spans="5:8" ht="15.75" customHeight="1" x14ac:dyDescent="0.25">
      <c r="E451" s="2"/>
      <c r="F451" s="2"/>
      <c r="G451" s="2"/>
      <c r="H451" s="2"/>
    </row>
    <row r="452" spans="5:8" ht="15.75" customHeight="1" x14ac:dyDescent="0.25">
      <c r="E452" s="2"/>
      <c r="F452" s="2"/>
      <c r="G452" s="2"/>
      <c r="H452" s="2"/>
    </row>
    <row r="453" spans="5:8" ht="15.75" customHeight="1" x14ac:dyDescent="0.25">
      <c r="E453" s="2"/>
      <c r="F453" s="2"/>
      <c r="G453" s="2"/>
      <c r="H453" s="2"/>
    </row>
    <row r="454" spans="5:8" ht="15.75" customHeight="1" x14ac:dyDescent="0.25">
      <c r="E454" s="2"/>
      <c r="F454" s="2"/>
      <c r="G454" s="2"/>
      <c r="H454" s="2"/>
    </row>
    <row r="455" spans="5:8" ht="15.75" customHeight="1" x14ac:dyDescent="0.25">
      <c r="E455" s="2"/>
      <c r="F455" s="2"/>
      <c r="G455" s="2"/>
      <c r="H455" s="2"/>
    </row>
    <row r="456" spans="5:8" ht="15.75" customHeight="1" x14ac:dyDescent="0.25">
      <c r="E456" s="2"/>
      <c r="F456" s="2"/>
      <c r="G456" s="2"/>
      <c r="H456" s="2"/>
    </row>
    <row r="457" spans="5:8" ht="15.75" customHeight="1" x14ac:dyDescent="0.25">
      <c r="E457" s="2"/>
      <c r="F457" s="2"/>
      <c r="G457" s="2"/>
      <c r="H457" s="2"/>
    </row>
    <row r="458" spans="5:8" ht="15.75" customHeight="1" x14ac:dyDescent="0.25">
      <c r="E458" s="2"/>
      <c r="F458" s="2"/>
      <c r="G458" s="2"/>
      <c r="H458" s="2"/>
    </row>
    <row r="459" spans="5:8" ht="15.75" customHeight="1" x14ac:dyDescent="0.25">
      <c r="E459" s="2"/>
      <c r="F459" s="2"/>
      <c r="G459" s="2"/>
      <c r="H459" s="2"/>
    </row>
    <row r="460" spans="5:8" ht="15.75" customHeight="1" x14ac:dyDescent="0.25">
      <c r="E460" s="2"/>
      <c r="F460" s="2"/>
      <c r="G460" s="2"/>
      <c r="H460" s="2"/>
    </row>
    <row r="461" spans="5:8" ht="15.75" customHeight="1" x14ac:dyDescent="0.25">
      <c r="E461" s="2"/>
      <c r="F461" s="2"/>
      <c r="G461" s="2"/>
      <c r="H461" s="2"/>
    </row>
    <row r="462" spans="5:8" ht="15.75" customHeight="1" x14ac:dyDescent="0.25">
      <c r="E462" s="2"/>
      <c r="F462" s="2"/>
      <c r="G462" s="2"/>
      <c r="H462" s="2"/>
    </row>
    <row r="463" spans="5:8" ht="15.75" customHeight="1" x14ac:dyDescent="0.25">
      <c r="E463" s="2"/>
      <c r="F463" s="2"/>
      <c r="G463" s="2"/>
      <c r="H463" s="2"/>
    </row>
    <row r="464" spans="5:8" ht="15.75" customHeight="1" x14ac:dyDescent="0.25">
      <c r="E464" s="2"/>
      <c r="F464" s="2"/>
      <c r="G464" s="2"/>
      <c r="H464" s="2"/>
    </row>
    <row r="465" spans="5:8" ht="15.75" customHeight="1" x14ac:dyDescent="0.25">
      <c r="E465" s="2"/>
      <c r="F465" s="2"/>
      <c r="G465" s="2"/>
      <c r="H465" s="2"/>
    </row>
    <row r="466" spans="5:8" ht="15.75" customHeight="1" x14ac:dyDescent="0.25">
      <c r="E466" s="2"/>
      <c r="F466" s="2"/>
      <c r="G466" s="2"/>
      <c r="H466" s="2"/>
    </row>
    <row r="467" spans="5:8" ht="15.75" customHeight="1" x14ac:dyDescent="0.25">
      <c r="E467" s="2"/>
      <c r="F467" s="2"/>
      <c r="G467" s="2"/>
      <c r="H467" s="2"/>
    </row>
    <row r="468" spans="5:8" ht="15.75" customHeight="1" x14ac:dyDescent="0.25">
      <c r="E468" s="2"/>
      <c r="F468" s="2"/>
      <c r="G468" s="2"/>
      <c r="H468" s="2"/>
    </row>
    <row r="469" spans="5:8" ht="15.75" customHeight="1" x14ac:dyDescent="0.25">
      <c r="E469" s="2"/>
      <c r="F469" s="2"/>
      <c r="G469" s="2"/>
      <c r="H469" s="2"/>
    </row>
    <row r="470" spans="5:8" ht="15.75" customHeight="1" x14ac:dyDescent="0.25">
      <c r="E470" s="2"/>
      <c r="F470" s="2"/>
      <c r="G470" s="2"/>
      <c r="H470" s="2"/>
    </row>
    <row r="471" spans="5:8" ht="15.75" customHeight="1" x14ac:dyDescent="0.25">
      <c r="E471" s="2"/>
      <c r="F471" s="2"/>
      <c r="G471" s="2"/>
      <c r="H471" s="2"/>
    </row>
    <row r="472" spans="5:8" ht="15.75" customHeight="1" x14ac:dyDescent="0.25">
      <c r="E472" s="2"/>
      <c r="F472" s="2"/>
      <c r="G472" s="2"/>
      <c r="H472" s="2"/>
    </row>
    <row r="473" spans="5:8" ht="15.75" customHeight="1" x14ac:dyDescent="0.25">
      <c r="E473" s="2"/>
      <c r="F473" s="2"/>
      <c r="G473" s="2"/>
      <c r="H473" s="2"/>
    </row>
    <row r="474" spans="5:8" ht="15.75" customHeight="1" x14ac:dyDescent="0.25">
      <c r="E474" s="2"/>
      <c r="F474" s="2"/>
      <c r="G474" s="2"/>
      <c r="H474" s="2"/>
    </row>
    <row r="475" spans="5:8" ht="15.75" customHeight="1" x14ac:dyDescent="0.25">
      <c r="E475" s="2"/>
      <c r="F475" s="2"/>
      <c r="G475" s="2"/>
      <c r="H475" s="2"/>
    </row>
    <row r="476" spans="5:8" ht="15.75" customHeight="1" x14ac:dyDescent="0.25">
      <c r="E476" s="2"/>
      <c r="F476" s="2"/>
      <c r="G476" s="2"/>
      <c r="H476" s="2"/>
    </row>
    <row r="477" spans="5:8" ht="15.75" customHeight="1" x14ac:dyDescent="0.25">
      <c r="E477" s="2"/>
      <c r="F477" s="2"/>
      <c r="G477" s="2"/>
      <c r="H477" s="2"/>
    </row>
    <row r="478" spans="5:8" ht="15.75" customHeight="1" x14ac:dyDescent="0.25">
      <c r="E478" s="2"/>
      <c r="F478" s="2"/>
      <c r="G478" s="2"/>
      <c r="H478" s="2"/>
    </row>
    <row r="479" spans="5:8" ht="15.75" customHeight="1" x14ac:dyDescent="0.25">
      <c r="E479" s="2"/>
      <c r="F479" s="2"/>
      <c r="G479" s="2"/>
      <c r="H479" s="2"/>
    </row>
    <row r="480" spans="5:8" ht="15.75" customHeight="1" x14ac:dyDescent="0.25">
      <c r="E480" s="2"/>
      <c r="F480" s="2"/>
      <c r="G480" s="2"/>
      <c r="H480" s="2"/>
    </row>
    <row r="481" spans="5:8" ht="15.75" customHeight="1" x14ac:dyDescent="0.25">
      <c r="E481" s="2"/>
      <c r="F481" s="2"/>
      <c r="G481" s="2"/>
      <c r="H481" s="2"/>
    </row>
    <row r="482" spans="5:8" ht="15.75" customHeight="1" x14ac:dyDescent="0.25">
      <c r="E482" s="2"/>
      <c r="F482" s="2"/>
      <c r="G482" s="2"/>
      <c r="H482" s="2"/>
    </row>
    <row r="483" spans="5:8" ht="15.75" customHeight="1" x14ac:dyDescent="0.25">
      <c r="E483" s="2"/>
      <c r="F483" s="2"/>
      <c r="G483" s="2"/>
      <c r="H483" s="2"/>
    </row>
    <row r="484" spans="5:8" ht="15.75" customHeight="1" x14ac:dyDescent="0.25">
      <c r="E484" s="2"/>
      <c r="F484" s="2"/>
      <c r="G484" s="2"/>
      <c r="H484" s="2"/>
    </row>
    <row r="485" spans="5:8" ht="15.75" customHeight="1" x14ac:dyDescent="0.25">
      <c r="E485" s="2"/>
      <c r="F485" s="2"/>
      <c r="G485" s="2"/>
      <c r="H485" s="2"/>
    </row>
    <row r="486" spans="5:8" ht="15.75" customHeight="1" x14ac:dyDescent="0.25">
      <c r="E486" s="2"/>
      <c r="F486" s="2"/>
      <c r="G486" s="2"/>
      <c r="H486" s="2"/>
    </row>
    <row r="487" spans="5:8" ht="15.75" customHeight="1" x14ac:dyDescent="0.25">
      <c r="E487" s="2"/>
      <c r="F487" s="2"/>
      <c r="G487" s="2"/>
      <c r="H487" s="2"/>
    </row>
    <row r="488" spans="5:8" ht="15.75" customHeight="1" x14ac:dyDescent="0.25">
      <c r="E488" s="2"/>
      <c r="F488" s="2"/>
      <c r="G488" s="2"/>
      <c r="H488" s="2"/>
    </row>
    <row r="489" spans="5:8" ht="15.75" customHeight="1" x14ac:dyDescent="0.25">
      <c r="E489" s="2"/>
      <c r="F489" s="2"/>
      <c r="G489" s="2"/>
      <c r="H489" s="2"/>
    </row>
    <row r="490" spans="5:8" ht="15.75" customHeight="1" x14ac:dyDescent="0.25">
      <c r="E490" s="2"/>
      <c r="F490" s="2"/>
      <c r="G490" s="2"/>
      <c r="H490" s="2"/>
    </row>
    <row r="491" spans="5:8" ht="15.75" customHeight="1" x14ac:dyDescent="0.25">
      <c r="E491" s="2"/>
      <c r="F491" s="2"/>
      <c r="G491" s="2"/>
      <c r="H491" s="2"/>
    </row>
    <row r="492" spans="5:8" ht="15.75" customHeight="1" x14ac:dyDescent="0.25">
      <c r="E492" s="2"/>
      <c r="F492" s="2"/>
      <c r="G492" s="2"/>
      <c r="H492" s="2"/>
    </row>
    <row r="493" spans="5:8" ht="15.75" customHeight="1" x14ac:dyDescent="0.25">
      <c r="E493" s="2"/>
      <c r="F493" s="2"/>
      <c r="G493" s="2"/>
      <c r="H493" s="2"/>
    </row>
    <row r="494" spans="5:8" ht="15.75" customHeight="1" x14ac:dyDescent="0.25">
      <c r="E494" s="2"/>
      <c r="F494" s="2"/>
      <c r="G494" s="2"/>
      <c r="H494" s="2"/>
    </row>
    <row r="495" spans="5:8" ht="15.75" customHeight="1" x14ac:dyDescent="0.25">
      <c r="E495" s="2"/>
      <c r="F495" s="2"/>
      <c r="G495" s="2"/>
      <c r="H495" s="2"/>
    </row>
    <row r="496" spans="5:8" ht="15.75" customHeight="1" x14ac:dyDescent="0.25">
      <c r="E496" s="2"/>
      <c r="F496" s="2"/>
      <c r="G496" s="2"/>
      <c r="H496" s="2"/>
    </row>
    <row r="497" spans="5:8" ht="15.75" customHeight="1" x14ac:dyDescent="0.25">
      <c r="E497" s="2"/>
      <c r="F497" s="2"/>
      <c r="G497" s="2"/>
      <c r="H497" s="2"/>
    </row>
    <row r="498" spans="5:8" ht="15.75" customHeight="1" x14ac:dyDescent="0.25">
      <c r="E498" s="2"/>
      <c r="F498" s="2"/>
      <c r="G498" s="2"/>
      <c r="H498" s="2"/>
    </row>
    <row r="499" spans="5:8" ht="15.75" customHeight="1" x14ac:dyDescent="0.25">
      <c r="E499" s="2"/>
      <c r="F499" s="2"/>
      <c r="G499" s="2"/>
      <c r="H499" s="2"/>
    </row>
    <row r="500" spans="5:8" ht="15.75" customHeight="1" x14ac:dyDescent="0.25">
      <c r="E500" s="2"/>
      <c r="F500" s="2"/>
      <c r="G500" s="2"/>
      <c r="H500" s="2"/>
    </row>
    <row r="501" spans="5:8" ht="15.75" customHeight="1" x14ac:dyDescent="0.25">
      <c r="E501" s="2"/>
      <c r="F501" s="2"/>
      <c r="G501" s="2"/>
      <c r="H501" s="2"/>
    </row>
    <row r="502" spans="5:8" ht="15.75" customHeight="1" x14ac:dyDescent="0.25">
      <c r="E502" s="2"/>
      <c r="F502" s="2"/>
      <c r="G502" s="2"/>
      <c r="H502" s="2"/>
    </row>
    <row r="503" spans="5:8" ht="15.75" customHeight="1" x14ac:dyDescent="0.25">
      <c r="E503" s="2"/>
      <c r="F503" s="2"/>
      <c r="G503" s="2"/>
      <c r="H503" s="2"/>
    </row>
    <row r="504" spans="5:8" ht="15.75" customHeight="1" x14ac:dyDescent="0.25">
      <c r="E504" s="2"/>
      <c r="F504" s="2"/>
      <c r="G504" s="2"/>
      <c r="H504" s="2"/>
    </row>
    <row r="505" spans="5:8" ht="15.75" customHeight="1" x14ac:dyDescent="0.25">
      <c r="E505" s="2"/>
      <c r="F505" s="2"/>
      <c r="G505" s="2"/>
      <c r="H505" s="2"/>
    </row>
    <row r="506" spans="5:8" ht="15.75" customHeight="1" x14ac:dyDescent="0.25">
      <c r="E506" s="2"/>
      <c r="F506" s="2"/>
      <c r="G506" s="2"/>
      <c r="H506" s="2"/>
    </row>
    <row r="507" spans="5:8" ht="15.75" customHeight="1" x14ac:dyDescent="0.25">
      <c r="E507" s="2"/>
      <c r="F507" s="2"/>
      <c r="G507" s="2"/>
      <c r="H507" s="2"/>
    </row>
    <row r="508" spans="5:8" ht="15.75" customHeight="1" x14ac:dyDescent="0.25">
      <c r="E508" s="2"/>
      <c r="F508" s="2"/>
      <c r="G508" s="2"/>
      <c r="H508" s="2"/>
    </row>
    <row r="509" spans="5:8" ht="15.75" customHeight="1" x14ac:dyDescent="0.25">
      <c r="E509" s="2"/>
      <c r="F509" s="2"/>
      <c r="G509" s="2"/>
      <c r="H509" s="2"/>
    </row>
    <row r="510" spans="5:8" ht="15.75" customHeight="1" x14ac:dyDescent="0.25">
      <c r="E510" s="2"/>
      <c r="F510" s="2"/>
      <c r="G510" s="2"/>
      <c r="H510" s="2"/>
    </row>
    <row r="511" spans="5:8" ht="15.75" customHeight="1" x14ac:dyDescent="0.25">
      <c r="E511" s="2"/>
      <c r="F511" s="2"/>
      <c r="G511" s="2"/>
      <c r="H511" s="2"/>
    </row>
    <row r="512" spans="5:8" ht="15.75" customHeight="1" x14ac:dyDescent="0.25">
      <c r="E512" s="2"/>
      <c r="F512" s="2"/>
      <c r="G512" s="2"/>
      <c r="H512" s="2"/>
    </row>
    <row r="513" spans="5:8" ht="15.75" customHeight="1" x14ac:dyDescent="0.25">
      <c r="E513" s="2"/>
      <c r="F513" s="2"/>
      <c r="G513" s="2"/>
      <c r="H513" s="2"/>
    </row>
    <row r="514" spans="5:8" ht="15.75" customHeight="1" x14ac:dyDescent="0.25">
      <c r="E514" s="2"/>
      <c r="F514" s="2"/>
      <c r="G514" s="2"/>
      <c r="H514" s="2"/>
    </row>
    <row r="515" spans="5:8" ht="15.75" customHeight="1" x14ac:dyDescent="0.25">
      <c r="E515" s="2"/>
      <c r="F515" s="2"/>
      <c r="G515" s="2"/>
      <c r="H515" s="2"/>
    </row>
    <row r="516" spans="5:8" ht="15.75" customHeight="1" x14ac:dyDescent="0.25">
      <c r="E516" s="2"/>
      <c r="F516" s="2"/>
      <c r="G516" s="2"/>
      <c r="H516" s="2"/>
    </row>
    <row r="517" spans="5:8" ht="15.75" customHeight="1" x14ac:dyDescent="0.25">
      <c r="E517" s="2"/>
      <c r="F517" s="2"/>
      <c r="G517" s="2"/>
      <c r="H517" s="2"/>
    </row>
    <row r="518" spans="5:8" ht="15.75" customHeight="1" x14ac:dyDescent="0.25">
      <c r="E518" s="2"/>
      <c r="F518" s="2"/>
      <c r="G518" s="2"/>
      <c r="H518" s="2"/>
    </row>
    <row r="519" spans="5:8" ht="15.75" customHeight="1" x14ac:dyDescent="0.25">
      <c r="E519" s="2"/>
      <c r="F519" s="2"/>
      <c r="G519" s="2"/>
      <c r="H519" s="2"/>
    </row>
    <row r="520" spans="5:8" ht="15.75" customHeight="1" x14ac:dyDescent="0.25">
      <c r="E520" s="2"/>
      <c r="F520" s="2"/>
      <c r="G520" s="2"/>
      <c r="H520" s="2"/>
    </row>
    <row r="521" spans="5:8" ht="15.75" customHeight="1" x14ac:dyDescent="0.25">
      <c r="E521" s="2"/>
      <c r="F521" s="2"/>
      <c r="G521" s="2"/>
      <c r="H521" s="2"/>
    </row>
    <row r="522" spans="5:8" ht="15.75" customHeight="1" x14ac:dyDescent="0.25">
      <c r="E522" s="2"/>
      <c r="F522" s="2"/>
      <c r="G522" s="2"/>
      <c r="H522" s="2"/>
    </row>
    <row r="523" spans="5:8" ht="15.75" customHeight="1" x14ac:dyDescent="0.25">
      <c r="E523" s="2"/>
      <c r="F523" s="2"/>
      <c r="G523" s="2"/>
      <c r="H523" s="2"/>
    </row>
    <row r="524" spans="5:8" ht="15.75" customHeight="1" x14ac:dyDescent="0.25">
      <c r="E524" s="2"/>
      <c r="F524" s="2"/>
      <c r="G524" s="2"/>
      <c r="H524" s="2"/>
    </row>
    <row r="525" spans="5:8" ht="15.75" customHeight="1" x14ac:dyDescent="0.25">
      <c r="E525" s="2"/>
      <c r="F525" s="2"/>
      <c r="G525" s="2"/>
      <c r="H525" s="2"/>
    </row>
    <row r="526" spans="5:8" ht="15.75" customHeight="1" x14ac:dyDescent="0.25">
      <c r="E526" s="2"/>
      <c r="F526" s="2"/>
      <c r="G526" s="2"/>
      <c r="H526" s="2"/>
    </row>
    <row r="527" spans="5:8" ht="15.75" customHeight="1" x14ac:dyDescent="0.25">
      <c r="E527" s="2"/>
      <c r="F527" s="2"/>
      <c r="G527" s="2"/>
      <c r="H527" s="2"/>
    </row>
    <row r="528" spans="5:8" ht="15.75" customHeight="1" x14ac:dyDescent="0.25">
      <c r="E528" s="2"/>
      <c r="F528" s="2"/>
      <c r="G528" s="2"/>
      <c r="H528" s="2"/>
    </row>
    <row r="529" spans="5:8" ht="15.75" customHeight="1" x14ac:dyDescent="0.25">
      <c r="E529" s="2"/>
      <c r="F529" s="2"/>
      <c r="G529" s="2"/>
      <c r="H529" s="2"/>
    </row>
    <row r="530" spans="5:8" ht="15.75" customHeight="1" x14ac:dyDescent="0.25">
      <c r="E530" s="2"/>
      <c r="F530" s="2"/>
      <c r="G530" s="2"/>
      <c r="H530" s="2"/>
    </row>
    <row r="531" spans="5:8" ht="15.75" customHeight="1" x14ac:dyDescent="0.25">
      <c r="E531" s="2"/>
      <c r="F531" s="2"/>
      <c r="G531" s="2"/>
      <c r="H531" s="2"/>
    </row>
    <row r="532" spans="5:8" ht="15.75" customHeight="1" x14ac:dyDescent="0.25">
      <c r="E532" s="2"/>
      <c r="F532" s="2"/>
      <c r="G532" s="2"/>
      <c r="H532" s="2"/>
    </row>
    <row r="533" spans="5:8" ht="15.75" customHeight="1" x14ac:dyDescent="0.25">
      <c r="E533" s="2"/>
      <c r="F533" s="2"/>
      <c r="G533" s="2"/>
      <c r="H533" s="2"/>
    </row>
    <row r="534" spans="5:8" ht="15.75" customHeight="1" x14ac:dyDescent="0.25">
      <c r="E534" s="2"/>
      <c r="F534" s="2"/>
      <c r="G534" s="2"/>
      <c r="H534" s="2"/>
    </row>
    <row r="535" spans="5:8" ht="15.75" customHeight="1" x14ac:dyDescent="0.25">
      <c r="E535" s="2"/>
      <c r="F535" s="2"/>
      <c r="G535" s="2"/>
      <c r="H535" s="2"/>
    </row>
    <row r="536" spans="5:8" ht="15.75" customHeight="1" x14ac:dyDescent="0.25">
      <c r="E536" s="2"/>
      <c r="F536" s="2"/>
      <c r="G536" s="2"/>
      <c r="H536" s="2"/>
    </row>
    <row r="537" spans="5:8" ht="15.75" customHeight="1" x14ac:dyDescent="0.25">
      <c r="E537" s="2"/>
      <c r="F537" s="2"/>
      <c r="G537" s="2"/>
      <c r="H537" s="2"/>
    </row>
    <row r="538" spans="5:8" ht="15.75" customHeight="1" x14ac:dyDescent="0.25">
      <c r="E538" s="2"/>
      <c r="F538" s="2"/>
      <c r="G538" s="2"/>
      <c r="H538" s="2"/>
    </row>
    <row r="539" spans="5:8" ht="15.75" customHeight="1" x14ac:dyDescent="0.25">
      <c r="E539" s="2"/>
      <c r="F539" s="2"/>
      <c r="G539" s="2"/>
      <c r="H539" s="2"/>
    </row>
    <row r="540" spans="5:8" ht="15.75" customHeight="1" x14ac:dyDescent="0.25">
      <c r="E540" s="2"/>
      <c r="F540" s="2"/>
      <c r="G540" s="2"/>
      <c r="H540" s="2"/>
    </row>
    <row r="541" spans="5:8" ht="15.75" customHeight="1" x14ac:dyDescent="0.25">
      <c r="E541" s="2"/>
      <c r="F541" s="2"/>
      <c r="G541" s="2"/>
      <c r="H541" s="2"/>
    </row>
    <row r="542" spans="5:8" ht="15.75" customHeight="1" x14ac:dyDescent="0.25">
      <c r="E542" s="2"/>
      <c r="F542" s="2"/>
      <c r="G542" s="2"/>
      <c r="H542" s="2"/>
    </row>
    <row r="543" spans="5:8" ht="15.75" customHeight="1" x14ac:dyDescent="0.25">
      <c r="E543" s="2"/>
      <c r="F543" s="2"/>
      <c r="G543" s="2"/>
      <c r="H543" s="2"/>
    </row>
    <row r="544" spans="5:8" ht="15.75" customHeight="1" x14ac:dyDescent="0.25">
      <c r="E544" s="2"/>
      <c r="F544" s="2"/>
      <c r="G544" s="2"/>
      <c r="H544" s="2"/>
    </row>
    <row r="545" spans="5:8" ht="15.75" customHeight="1" x14ac:dyDescent="0.25">
      <c r="E545" s="2"/>
      <c r="F545" s="2"/>
      <c r="G545" s="2"/>
      <c r="H545" s="2"/>
    </row>
    <row r="546" spans="5:8" ht="15.75" customHeight="1" x14ac:dyDescent="0.25">
      <c r="E546" s="2"/>
      <c r="F546" s="2"/>
      <c r="G546" s="2"/>
      <c r="H546" s="2"/>
    </row>
    <row r="547" spans="5:8" ht="15.75" customHeight="1" x14ac:dyDescent="0.25">
      <c r="E547" s="2"/>
      <c r="F547" s="2"/>
      <c r="G547" s="2"/>
      <c r="H547" s="2"/>
    </row>
    <row r="548" spans="5:8" ht="15.75" customHeight="1" x14ac:dyDescent="0.25">
      <c r="E548" s="2"/>
      <c r="F548" s="2"/>
      <c r="G548" s="2"/>
      <c r="H548" s="2"/>
    </row>
    <row r="549" spans="5:8" ht="15.75" customHeight="1" x14ac:dyDescent="0.25">
      <c r="E549" s="2"/>
      <c r="F549" s="2"/>
      <c r="G549" s="2"/>
      <c r="H549" s="2"/>
    </row>
    <row r="550" spans="5:8" ht="15.75" customHeight="1" x14ac:dyDescent="0.25">
      <c r="E550" s="2"/>
      <c r="F550" s="2"/>
      <c r="G550" s="2"/>
      <c r="H550" s="2"/>
    </row>
    <row r="551" spans="5:8" ht="15.75" customHeight="1" x14ac:dyDescent="0.25">
      <c r="E551" s="2"/>
      <c r="F551" s="2"/>
      <c r="G551" s="2"/>
      <c r="H551" s="2"/>
    </row>
    <row r="552" spans="5:8" ht="15.75" customHeight="1" x14ac:dyDescent="0.25">
      <c r="E552" s="2"/>
      <c r="F552" s="2"/>
      <c r="G552" s="2"/>
      <c r="H552" s="2"/>
    </row>
    <row r="553" spans="5:8" ht="15.75" customHeight="1" x14ac:dyDescent="0.25">
      <c r="E553" s="2"/>
      <c r="F553" s="2"/>
      <c r="G553" s="2"/>
      <c r="H553" s="2"/>
    </row>
    <row r="554" spans="5:8" ht="15.75" customHeight="1" x14ac:dyDescent="0.25">
      <c r="E554" s="2"/>
      <c r="F554" s="2"/>
      <c r="G554" s="2"/>
      <c r="H554" s="2"/>
    </row>
    <row r="555" spans="5:8" ht="15.75" customHeight="1" x14ac:dyDescent="0.25">
      <c r="E555" s="2"/>
      <c r="F555" s="2"/>
      <c r="G555" s="2"/>
      <c r="H555" s="2"/>
    </row>
    <row r="556" spans="5:8" ht="15.75" customHeight="1" x14ac:dyDescent="0.25">
      <c r="E556" s="2"/>
      <c r="F556" s="2"/>
      <c r="G556" s="2"/>
      <c r="H556" s="2"/>
    </row>
    <row r="557" spans="5:8" ht="15.75" customHeight="1" x14ac:dyDescent="0.25">
      <c r="E557" s="2"/>
      <c r="F557" s="2"/>
      <c r="G557" s="2"/>
      <c r="H557" s="2"/>
    </row>
    <row r="558" spans="5:8" ht="15.75" customHeight="1" x14ac:dyDescent="0.25">
      <c r="E558" s="2"/>
      <c r="F558" s="2"/>
      <c r="G558" s="2"/>
      <c r="H558" s="2"/>
    </row>
    <row r="559" spans="5:8" ht="15.75" customHeight="1" x14ac:dyDescent="0.25">
      <c r="E559" s="2"/>
      <c r="F559" s="2"/>
      <c r="G559" s="2"/>
      <c r="H559" s="2"/>
    </row>
    <row r="560" spans="5:8" ht="15.75" customHeight="1" x14ac:dyDescent="0.25">
      <c r="E560" s="2"/>
      <c r="F560" s="2"/>
      <c r="G560" s="2"/>
      <c r="H560" s="2"/>
    </row>
    <row r="561" spans="5:8" ht="15.75" customHeight="1" x14ac:dyDescent="0.25">
      <c r="E561" s="2"/>
      <c r="F561" s="2"/>
      <c r="G561" s="2"/>
      <c r="H561" s="2"/>
    </row>
    <row r="562" spans="5:8" ht="15.75" customHeight="1" x14ac:dyDescent="0.25">
      <c r="E562" s="2"/>
      <c r="F562" s="2"/>
      <c r="G562" s="2"/>
      <c r="H562" s="2"/>
    </row>
    <row r="563" spans="5:8" ht="15.75" customHeight="1" x14ac:dyDescent="0.25">
      <c r="E563" s="2"/>
      <c r="F563" s="2"/>
      <c r="G563" s="2"/>
      <c r="H563" s="2"/>
    </row>
    <row r="564" spans="5:8" ht="15.75" customHeight="1" x14ac:dyDescent="0.25">
      <c r="E564" s="2"/>
      <c r="F564" s="2"/>
      <c r="G564" s="2"/>
      <c r="H564" s="2"/>
    </row>
    <row r="565" spans="5:8" ht="15.75" customHeight="1" x14ac:dyDescent="0.25">
      <c r="E565" s="2"/>
      <c r="F565" s="2"/>
      <c r="G565" s="2"/>
      <c r="H565" s="2"/>
    </row>
    <row r="566" spans="5:8" ht="15.75" customHeight="1" x14ac:dyDescent="0.25">
      <c r="E566" s="2"/>
      <c r="F566" s="2"/>
      <c r="G566" s="2"/>
      <c r="H566" s="2"/>
    </row>
    <row r="567" spans="5:8" ht="15.75" customHeight="1" x14ac:dyDescent="0.25">
      <c r="E567" s="2"/>
      <c r="F567" s="2"/>
      <c r="G567" s="2"/>
      <c r="H567" s="2"/>
    </row>
    <row r="568" spans="5:8" ht="15.75" customHeight="1" x14ac:dyDescent="0.25">
      <c r="E568" s="2"/>
      <c r="F568" s="2"/>
      <c r="G568" s="2"/>
      <c r="H568" s="2"/>
    </row>
    <row r="569" spans="5:8" ht="15.75" customHeight="1" x14ac:dyDescent="0.25">
      <c r="E569" s="2"/>
      <c r="F569" s="2"/>
      <c r="G569" s="2"/>
      <c r="H569" s="2"/>
    </row>
    <row r="570" spans="5:8" ht="15.75" customHeight="1" x14ac:dyDescent="0.25">
      <c r="E570" s="2"/>
      <c r="F570" s="2"/>
      <c r="G570" s="2"/>
      <c r="H570" s="2"/>
    </row>
    <row r="571" spans="5:8" ht="15.75" customHeight="1" x14ac:dyDescent="0.25">
      <c r="E571" s="2"/>
      <c r="F571" s="2"/>
      <c r="G571" s="2"/>
      <c r="H571" s="2"/>
    </row>
    <row r="572" spans="5:8" ht="15.75" customHeight="1" x14ac:dyDescent="0.25">
      <c r="E572" s="2"/>
      <c r="F572" s="2"/>
      <c r="G572" s="2"/>
      <c r="H572" s="2"/>
    </row>
    <row r="573" spans="5:8" ht="15.75" customHeight="1" x14ac:dyDescent="0.25">
      <c r="E573" s="2"/>
      <c r="F573" s="2"/>
      <c r="G573" s="2"/>
      <c r="H573" s="2"/>
    </row>
    <row r="574" spans="5:8" ht="15.75" customHeight="1" x14ac:dyDescent="0.25">
      <c r="E574" s="2"/>
      <c r="F574" s="2"/>
      <c r="G574" s="2"/>
      <c r="H574" s="2"/>
    </row>
    <row r="575" spans="5:8" ht="15.75" customHeight="1" x14ac:dyDescent="0.25">
      <c r="E575" s="2"/>
      <c r="F575" s="2"/>
      <c r="G575" s="2"/>
      <c r="H575" s="2"/>
    </row>
    <row r="576" spans="5:8" ht="15.75" customHeight="1" x14ac:dyDescent="0.25">
      <c r="E576" s="2"/>
      <c r="F576" s="2"/>
      <c r="G576" s="2"/>
      <c r="H576" s="2"/>
    </row>
    <row r="577" spans="5:8" ht="15.75" customHeight="1" x14ac:dyDescent="0.25">
      <c r="E577" s="2"/>
      <c r="F577" s="2"/>
      <c r="G577" s="2"/>
      <c r="H577" s="2"/>
    </row>
    <row r="578" spans="5:8" ht="15.75" customHeight="1" x14ac:dyDescent="0.25">
      <c r="E578" s="2"/>
      <c r="F578" s="2"/>
      <c r="G578" s="2"/>
      <c r="H578" s="2"/>
    </row>
    <row r="579" spans="5:8" ht="15.75" customHeight="1" x14ac:dyDescent="0.25">
      <c r="E579" s="2"/>
      <c r="F579" s="2"/>
      <c r="G579" s="2"/>
      <c r="H579" s="2"/>
    </row>
    <row r="580" spans="5:8" ht="15.75" customHeight="1" x14ac:dyDescent="0.25">
      <c r="E580" s="2"/>
      <c r="F580" s="2"/>
      <c r="G580" s="2"/>
      <c r="H580" s="2"/>
    </row>
    <row r="581" spans="5:8" ht="15.75" customHeight="1" x14ac:dyDescent="0.25">
      <c r="E581" s="2"/>
      <c r="F581" s="2"/>
      <c r="G581" s="2"/>
      <c r="H581" s="2"/>
    </row>
    <row r="582" spans="5:8" ht="15.75" customHeight="1" x14ac:dyDescent="0.25">
      <c r="E582" s="2"/>
      <c r="F582" s="2"/>
      <c r="G582" s="2"/>
      <c r="H582" s="2"/>
    </row>
    <row r="583" spans="5:8" ht="15.75" customHeight="1" x14ac:dyDescent="0.25">
      <c r="E583" s="2"/>
      <c r="F583" s="2"/>
      <c r="G583" s="2"/>
      <c r="H583" s="2"/>
    </row>
    <row r="584" spans="5:8" ht="15.75" customHeight="1" x14ac:dyDescent="0.25">
      <c r="E584" s="2"/>
      <c r="F584" s="2"/>
      <c r="G584" s="2"/>
      <c r="H584" s="2"/>
    </row>
    <row r="585" spans="5:8" ht="15.75" customHeight="1" x14ac:dyDescent="0.25">
      <c r="E585" s="2"/>
      <c r="F585" s="2"/>
      <c r="G585" s="2"/>
      <c r="H585" s="2"/>
    </row>
    <row r="586" spans="5:8" ht="15.75" customHeight="1" x14ac:dyDescent="0.25">
      <c r="E586" s="2"/>
      <c r="F586" s="2"/>
      <c r="G586" s="2"/>
      <c r="H586" s="2"/>
    </row>
    <row r="587" spans="5:8" ht="15.75" customHeight="1" x14ac:dyDescent="0.25">
      <c r="E587" s="2"/>
      <c r="F587" s="2"/>
      <c r="G587" s="2"/>
      <c r="H587" s="2"/>
    </row>
    <row r="588" spans="5:8" ht="15.75" customHeight="1" x14ac:dyDescent="0.25">
      <c r="E588" s="2"/>
      <c r="F588" s="2"/>
      <c r="G588" s="2"/>
      <c r="H588" s="2"/>
    </row>
    <row r="589" spans="5:8" ht="15.75" customHeight="1" x14ac:dyDescent="0.25">
      <c r="E589" s="2"/>
      <c r="F589" s="2"/>
      <c r="G589" s="2"/>
      <c r="H589" s="2"/>
    </row>
    <row r="590" spans="5:8" ht="15.75" customHeight="1" x14ac:dyDescent="0.25">
      <c r="E590" s="2"/>
      <c r="F590" s="2"/>
      <c r="G590" s="2"/>
      <c r="H590" s="2"/>
    </row>
    <row r="591" spans="5:8" ht="15.75" customHeight="1" x14ac:dyDescent="0.25">
      <c r="E591" s="2"/>
      <c r="F591" s="2"/>
      <c r="G591" s="2"/>
      <c r="H591" s="2"/>
    </row>
    <row r="592" spans="5:8" ht="15.75" customHeight="1" x14ac:dyDescent="0.25">
      <c r="E592" s="2"/>
      <c r="F592" s="2"/>
      <c r="G592" s="2"/>
      <c r="H592" s="2"/>
    </row>
    <row r="593" spans="5:8" ht="15.75" customHeight="1" x14ac:dyDescent="0.25">
      <c r="E593" s="2"/>
      <c r="F593" s="2"/>
      <c r="G593" s="2"/>
      <c r="H593" s="2"/>
    </row>
    <row r="594" spans="5:8" ht="15.75" customHeight="1" x14ac:dyDescent="0.25">
      <c r="E594" s="2"/>
      <c r="F594" s="2"/>
      <c r="G594" s="2"/>
      <c r="H594" s="2"/>
    </row>
    <row r="595" spans="5:8" ht="15.75" customHeight="1" x14ac:dyDescent="0.25">
      <c r="E595" s="2"/>
      <c r="F595" s="2"/>
      <c r="G595" s="2"/>
      <c r="H595" s="2"/>
    </row>
    <row r="596" spans="5:8" ht="15.75" customHeight="1" x14ac:dyDescent="0.25">
      <c r="E596" s="2"/>
      <c r="F596" s="2"/>
      <c r="G596" s="2"/>
      <c r="H596" s="2"/>
    </row>
    <row r="597" spans="5:8" ht="15.75" customHeight="1" x14ac:dyDescent="0.25">
      <c r="E597" s="2"/>
      <c r="F597" s="2"/>
      <c r="G597" s="2"/>
      <c r="H597" s="2"/>
    </row>
    <row r="598" spans="5:8" ht="15.75" customHeight="1" x14ac:dyDescent="0.25">
      <c r="E598" s="2"/>
      <c r="F598" s="2"/>
      <c r="G598" s="2"/>
      <c r="H598" s="2"/>
    </row>
    <row r="599" spans="5:8" ht="15.75" customHeight="1" x14ac:dyDescent="0.25">
      <c r="E599" s="2"/>
      <c r="F599" s="2"/>
      <c r="G599" s="2"/>
      <c r="H599" s="2"/>
    </row>
    <row r="600" spans="5:8" ht="15.75" customHeight="1" x14ac:dyDescent="0.25">
      <c r="E600" s="2"/>
      <c r="F600" s="2"/>
      <c r="G600" s="2"/>
      <c r="H600" s="2"/>
    </row>
    <row r="601" spans="5:8" ht="15.75" customHeight="1" x14ac:dyDescent="0.25">
      <c r="E601" s="2"/>
      <c r="F601" s="2"/>
      <c r="G601" s="2"/>
      <c r="H601" s="2"/>
    </row>
    <row r="602" spans="5:8" ht="15.75" customHeight="1" x14ac:dyDescent="0.25">
      <c r="E602" s="2"/>
      <c r="F602" s="2"/>
      <c r="G602" s="2"/>
      <c r="H602" s="2"/>
    </row>
    <row r="603" spans="5:8" ht="15.75" customHeight="1" x14ac:dyDescent="0.25">
      <c r="E603" s="2"/>
      <c r="F603" s="2"/>
      <c r="G603" s="2"/>
      <c r="H603" s="2"/>
    </row>
    <row r="604" spans="5:8" ht="15.75" customHeight="1" x14ac:dyDescent="0.25">
      <c r="E604" s="2"/>
      <c r="F604" s="2"/>
      <c r="G604" s="2"/>
      <c r="H604" s="2"/>
    </row>
    <row r="605" spans="5:8" ht="15.75" customHeight="1" x14ac:dyDescent="0.25">
      <c r="E605" s="2"/>
      <c r="F605" s="2"/>
      <c r="G605" s="2"/>
      <c r="H605" s="2"/>
    </row>
    <row r="606" spans="5:8" ht="15.75" customHeight="1" x14ac:dyDescent="0.25">
      <c r="E606" s="2"/>
      <c r="F606" s="2"/>
      <c r="G606" s="2"/>
      <c r="H606" s="2"/>
    </row>
    <row r="607" spans="5:8" ht="15.75" customHeight="1" x14ac:dyDescent="0.25">
      <c r="E607" s="2"/>
      <c r="F607" s="2"/>
      <c r="G607" s="2"/>
      <c r="H607" s="2"/>
    </row>
    <row r="608" spans="5:8" ht="15.75" customHeight="1" x14ac:dyDescent="0.25">
      <c r="E608" s="2"/>
      <c r="F608" s="2"/>
      <c r="G608" s="2"/>
      <c r="H608" s="2"/>
    </row>
    <row r="609" spans="5:8" ht="15.75" customHeight="1" x14ac:dyDescent="0.25">
      <c r="E609" s="2"/>
      <c r="F609" s="2"/>
      <c r="G609" s="2"/>
      <c r="H609" s="2"/>
    </row>
    <row r="610" spans="5:8" ht="15.75" customHeight="1" x14ac:dyDescent="0.25">
      <c r="E610" s="2"/>
      <c r="F610" s="2"/>
      <c r="G610" s="2"/>
      <c r="H610" s="2"/>
    </row>
    <row r="611" spans="5:8" ht="15.75" customHeight="1" x14ac:dyDescent="0.25">
      <c r="E611" s="2"/>
      <c r="F611" s="2"/>
      <c r="G611" s="2"/>
      <c r="H611" s="2"/>
    </row>
    <row r="612" spans="5:8" ht="15.75" customHeight="1" x14ac:dyDescent="0.25">
      <c r="E612" s="2"/>
      <c r="F612" s="2"/>
      <c r="G612" s="2"/>
      <c r="H612" s="2"/>
    </row>
    <row r="613" spans="5:8" ht="15.75" customHeight="1" x14ac:dyDescent="0.25">
      <c r="E613" s="2"/>
      <c r="F613" s="2"/>
      <c r="G613" s="2"/>
      <c r="H613" s="2"/>
    </row>
    <row r="614" spans="5:8" ht="15.75" customHeight="1" x14ac:dyDescent="0.25">
      <c r="E614" s="2"/>
      <c r="F614" s="2"/>
      <c r="G614" s="2"/>
      <c r="H614" s="2"/>
    </row>
    <row r="615" spans="5:8" ht="15.75" customHeight="1" x14ac:dyDescent="0.25">
      <c r="E615" s="2"/>
      <c r="F615" s="2"/>
      <c r="G615" s="2"/>
      <c r="H615" s="2"/>
    </row>
    <row r="616" spans="5:8" ht="15.75" customHeight="1" x14ac:dyDescent="0.25">
      <c r="E616" s="2"/>
      <c r="F616" s="2"/>
      <c r="G616" s="2"/>
      <c r="H616" s="2"/>
    </row>
    <row r="617" spans="5:8" ht="15.75" customHeight="1" x14ac:dyDescent="0.25">
      <c r="E617" s="2"/>
      <c r="F617" s="2"/>
      <c r="G617" s="2"/>
      <c r="H617" s="2"/>
    </row>
    <row r="618" spans="5:8" ht="15.75" customHeight="1" x14ac:dyDescent="0.25">
      <c r="E618" s="2"/>
      <c r="F618" s="2"/>
      <c r="G618" s="2"/>
      <c r="H618" s="2"/>
    </row>
    <row r="619" spans="5:8" ht="15.75" customHeight="1" x14ac:dyDescent="0.25">
      <c r="E619" s="2"/>
      <c r="F619" s="2"/>
      <c r="G619" s="2"/>
      <c r="H619" s="2"/>
    </row>
    <row r="620" spans="5:8" ht="15.75" customHeight="1" x14ac:dyDescent="0.25">
      <c r="E620" s="2"/>
      <c r="F620" s="2"/>
      <c r="G620" s="2"/>
      <c r="H620" s="2"/>
    </row>
    <row r="621" spans="5:8" ht="15.75" customHeight="1" x14ac:dyDescent="0.25">
      <c r="E621" s="2"/>
      <c r="F621" s="2"/>
      <c r="G621" s="2"/>
      <c r="H621" s="2"/>
    </row>
    <row r="622" spans="5:8" ht="15.75" customHeight="1" x14ac:dyDescent="0.25">
      <c r="E622" s="2"/>
      <c r="F622" s="2"/>
      <c r="G622" s="2"/>
      <c r="H622" s="2"/>
    </row>
    <row r="623" spans="5:8" ht="15.75" customHeight="1" x14ac:dyDescent="0.25">
      <c r="E623" s="2"/>
      <c r="F623" s="2"/>
      <c r="G623" s="2"/>
      <c r="H623" s="2"/>
    </row>
    <row r="624" spans="5:8" ht="15.75" customHeight="1" x14ac:dyDescent="0.25">
      <c r="E624" s="2"/>
      <c r="F624" s="2"/>
      <c r="G624" s="2"/>
      <c r="H624" s="2"/>
    </row>
    <row r="625" spans="5:8" ht="15.75" customHeight="1" x14ac:dyDescent="0.25">
      <c r="E625" s="2"/>
      <c r="F625" s="2"/>
      <c r="G625" s="2"/>
      <c r="H625" s="2"/>
    </row>
    <row r="626" spans="5:8" ht="15.75" customHeight="1" x14ac:dyDescent="0.25">
      <c r="E626" s="2"/>
      <c r="F626" s="2"/>
      <c r="G626" s="2"/>
      <c r="H626" s="2"/>
    </row>
    <row r="627" spans="5:8" ht="15.75" customHeight="1" x14ac:dyDescent="0.25">
      <c r="E627" s="2"/>
      <c r="F627" s="2"/>
      <c r="G627" s="2"/>
      <c r="H627" s="2"/>
    </row>
    <row r="628" spans="5:8" ht="15.75" customHeight="1" x14ac:dyDescent="0.25">
      <c r="E628" s="2"/>
      <c r="F628" s="2"/>
      <c r="G628" s="2"/>
      <c r="H628" s="2"/>
    </row>
    <row r="629" spans="5:8" ht="15.75" customHeight="1" x14ac:dyDescent="0.25">
      <c r="E629" s="2"/>
      <c r="F629" s="2"/>
      <c r="G629" s="2"/>
      <c r="H629" s="2"/>
    </row>
    <row r="630" spans="5:8" ht="15.75" customHeight="1" x14ac:dyDescent="0.25">
      <c r="E630" s="2"/>
      <c r="F630" s="2"/>
      <c r="G630" s="2"/>
      <c r="H630" s="2"/>
    </row>
    <row r="631" spans="5:8" ht="15.75" customHeight="1" x14ac:dyDescent="0.25">
      <c r="E631" s="2"/>
      <c r="F631" s="2"/>
      <c r="G631" s="2"/>
      <c r="H631" s="2"/>
    </row>
    <row r="632" spans="5:8" ht="15.75" customHeight="1" x14ac:dyDescent="0.25">
      <c r="E632" s="2"/>
      <c r="F632" s="2"/>
      <c r="G632" s="2"/>
      <c r="H632" s="2"/>
    </row>
    <row r="633" spans="5:8" ht="15.75" customHeight="1" x14ac:dyDescent="0.25">
      <c r="E633" s="2"/>
      <c r="F633" s="2"/>
      <c r="G633" s="2"/>
      <c r="H633" s="2"/>
    </row>
    <row r="634" spans="5:8" ht="15.75" customHeight="1" x14ac:dyDescent="0.25">
      <c r="E634" s="2"/>
      <c r="F634" s="2"/>
      <c r="G634" s="2"/>
      <c r="H634" s="2"/>
    </row>
    <row r="635" spans="5:8" ht="15.75" customHeight="1" x14ac:dyDescent="0.25">
      <c r="E635" s="2"/>
      <c r="F635" s="2"/>
      <c r="G635" s="2"/>
      <c r="H635" s="2"/>
    </row>
    <row r="636" spans="5:8" ht="15.75" customHeight="1" x14ac:dyDescent="0.25">
      <c r="E636" s="2"/>
      <c r="F636" s="2"/>
      <c r="G636" s="2"/>
      <c r="H636" s="2"/>
    </row>
    <row r="637" spans="5:8" ht="15.75" customHeight="1" x14ac:dyDescent="0.25">
      <c r="E637" s="2"/>
      <c r="F637" s="2"/>
      <c r="G637" s="2"/>
      <c r="H637" s="2"/>
    </row>
    <row r="638" spans="5:8" ht="15.75" customHeight="1" x14ac:dyDescent="0.25">
      <c r="E638" s="2"/>
      <c r="F638" s="2"/>
      <c r="G638" s="2"/>
      <c r="H638" s="2"/>
    </row>
    <row r="639" spans="5:8" ht="15.75" customHeight="1" x14ac:dyDescent="0.25">
      <c r="E639" s="2"/>
      <c r="F639" s="2"/>
      <c r="G639" s="2"/>
      <c r="H639" s="2"/>
    </row>
    <row r="640" spans="5:8" ht="15.75" customHeight="1" x14ac:dyDescent="0.25">
      <c r="E640" s="2"/>
      <c r="F640" s="2"/>
      <c r="G640" s="2"/>
      <c r="H640" s="2"/>
    </row>
    <row r="641" spans="5:8" ht="15.75" customHeight="1" x14ac:dyDescent="0.25">
      <c r="E641" s="2"/>
      <c r="F641" s="2"/>
      <c r="G641" s="2"/>
      <c r="H641" s="2"/>
    </row>
    <row r="642" spans="5:8" ht="15.75" customHeight="1" x14ac:dyDescent="0.25">
      <c r="E642" s="2"/>
      <c r="F642" s="2"/>
      <c r="G642" s="2"/>
      <c r="H642" s="2"/>
    </row>
    <row r="643" spans="5:8" ht="15.75" customHeight="1" x14ac:dyDescent="0.25">
      <c r="E643" s="2"/>
      <c r="F643" s="2"/>
      <c r="G643" s="2"/>
      <c r="H643" s="2"/>
    </row>
    <row r="644" spans="5:8" ht="15.75" customHeight="1" x14ac:dyDescent="0.25">
      <c r="E644" s="2"/>
      <c r="F644" s="2"/>
      <c r="G644" s="2"/>
      <c r="H644" s="2"/>
    </row>
    <row r="645" spans="5:8" ht="15.75" customHeight="1" x14ac:dyDescent="0.25">
      <c r="E645" s="2"/>
      <c r="F645" s="2"/>
      <c r="G645" s="2"/>
      <c r="H645" s="2"/>
    </row>
    <row r="646" spans="5:8" ht="15.75" customHeight="1" x14ac:dyDescent="0.25">
      <c r="E646" s="2"/>
      <c r="F646" s="2"/>
      <c r="G646" s="2"/>
      <c r="H646" s="2"/>
    </row>
    <row r="647" spans="5:8" ht="15.75" customHeight="1" x14ac:dyDescent="0.25">
      <c r="E647" s="2"/>
      <c r="F647" s="2"/>
      <c r="G647" s="2"/>
      <c r="H647" s="2"/>
    </row>
    <row r="648" spans="5:8" ht="15.75" customHeight="1" x14ac:dyDescent="0.25">
      <c r="E648" s="2"/>
      <c r="F648" s="2"/>
      <c r="G648" s="2"/>
      <c r="H648" s="2"/>
    </row>
    <row r="649" spans="5:8" ht="15.75" customHeight="1" x14ac:dyDescent="0.25">
      <c r="E649" s="2"/>
      <c r="F649" s="2"/>
      <c r="G649" s="2"/>
      <c r="H649" s="2"/>
    </row>
    <row r="650" spans="5:8" ht="15.75" customHeight="1" x14ac:dyDescent="0.25">
      <c r="E650" s="2"/>
      <c r="F650" s="2"/>
      <c r="G650" s="2"/>
      <c r="H650" s="2"/>
    </row>
    <row r="651" spans="5:8" ht="15.75" customHeight="1" x14ac:dyDescent="0.25">
      <c r="E651" s="2"/>
      <c r="F651" s="2"/>
      <c r="G651" s="2"/>
      <c r="H651" s="2"/>
    </row>
    <row r="652" spans="5:8" ht="15.75" customHeight="1" x14ac:dyDescent="0.25">
      <c r="E652" s="2"/>
      <c r="F652" s="2"/>
      <c r="G652" s="2"/>
      <c r="H652" s="2"/>
    </row>
    <row r="653" spans="5:8" ht="15.75" customHeight="1" x14ac:dyDescent="0.25">
      <c r="E653" s="2"/>
      <c r="F653" s="2"/>
      <c r="G653" s="2"/>
      <c r="H653" s="2"/>
    </row>
    <row r="654" spans="5:8" ht="15.75" customHeight="1" x14ac:dyDescent="0.25">
      <c r="E654" s="2"/>
      <c r="F654" s="2"/>
      <c r="G654" s="2"/>
      <c r="H654" s="2"/>
    </row>
    <row r="655" spans="5:8" ht="15.75" customHeight="1" x14ac:dyDescent="0.25">
      <c r="E655" s="2"/>
      <c r="F655" s="2"/>
      <c r="G655" s="2"/>
      <c r="H655" s="2"/>
    </row>
    <row r="656" spans="5:8" ht="15.75" customHeight="1" x14ac:dyDescent="0.25">
      <c r="E656" s="2"/>
      <c r="F656" s="2"/>
      <c r="G656" s="2"/>
      <c r="H656" s="2"/>
    </row>
    <row r="657" spans="5:8" ht="15.75" customHeight="1" x14ac:dyDescent="0.25">
      <c r="E657" s="2"/>
      <c r="F657" s="2"/>
      <c r="G657" s="2"/>
      <c r="H657" s="2"/>
    </row>
    <row r="658" spans="5:8" ht="15.75" customHeight="1" x14ac:dyDescent="0.25">
      <c r="E658" s="2"/>
      <c r="F658" s="2"/>
      <c r="G658" s="2"/>
      <c r="H658" s="2"/>
    </row>
    <row r="659" spans="5:8" ht="15.75" customHeight="1" x14ac:dyDescent="0.25">
      <c r="E659" s="2"/>
      <c r="F659" s="2"/>
      <c r="G659" s="2"/>
      <c r="H659" s="2"/>
    </row>
    <row r="660" spans="5:8" ht="15.75" customHeight="1" x14ac:dyDescent="0.25">
      <c r="E660" s="2"/>
      <c r="F660" s="2"/>
      <c r="G660" s="2"/>
      <c r="H660" s="2"/>
    </row>
    <row r="661" spans="5:8" ht="15.75" customHeight="1" x14ac:dyDescent="0.25">
      <c r="E661" s="2"/>
      <c r="F661" s="2"/>
      <c r="G661" s="2"/>
      <c r="H661" s="2"/>
    </row>
    <row r="662" spans="5:8" ht="15.75" customHeight="1" x14ac:dyDescent="0.25">
      <c r="E662" s="2"/>
      <c r="F662" s="2"/>
      <c r="G662" s="2"/>
      <c r="H662" s="2"/>
    </row>
    <row r="663" spans="5:8" ht="15.75" customHeight="1" x14ac:dyDescent="0.25">
      <c r="E663" s="2"/>
      <c r="F663" s="2"/>
      <c r="G663" s="2"/>
      <c r="H663" s="2"/>
    </row>
    <row r="664" spans="5:8" ht="15.75" customHeight="1" x14ac:dyDescent="0.25">
      <c r="E664" s="2"/>
      <c r="F664" s="2"/>
      <c r="G664" s="2"/>
      <c r="H664" s="2"/>
    </row>
    <row r="665" spans="5:8" ht="15.75" customHeight="1" x14ac:dyDescent="0.25">
      <c r="E665" s="2"/>
      <c r="F665" s="2"/>
      <c r="G665" s="2"/>
      <c r="H665" s="2"/>
    </row>
    <row r="666" spans="5:8" ht="15.75" customHeight="1" x14ac:dyDescent="0.25">
      <c r="E666" s="2"/>
      <c r="F666" s="2"/>
      <c r="G666" s="2"/>
      <c r="H666" s="2"/>
    </row>
    <row r="667" spans="5:8" ht="15.75" customHeight="1" x14ac:dyDescent="0.25">
      <c r="E667" s="2"/>
      <c r="F667" s="2"/>
      <c r="G667" s="2"/>
      <c r="H667" s="2"/>
    </row>
    <row r="668" spans="5:8" ht="15.75" customHeight="1" x14ac:dyDescent="0.25">
      <c r="E668" s="2"/>
      <c r="F668" s="2"/>
      <c r="G668" s="2"/>
      <c r="H668" s="2"/>
    </row>
    <row r="669" spans="5:8" ht="15.75" customHeight="1" x14ac:dyDescent="0.25">
      <c r="E669" s="2"/>
      <c r="F669" s="2"/>
      <c r="G669" s="2"/>
      <c r="H669" s="2"/>
    </row>
    <row r="670" spans="5:8" ht="15.75" customHeight="1" x14ac:dyDescent="0.25">
      <c r="E670" s="2"/>
      <c r="F670" s="2"/>
      <c r="G670" s="2"/>
      <c r="H670" s="2"/>
    </row>
    <row r="671" spans="5:8" ht="15.75" customHeight="1" x14ac:dyDescent="0.25">
      <c r="E671" s="2"/>
      <c r="F671" s="2"/>
      <c r="G671" s="2"/>
      <c r="H671" s="2"/>
    </row>
    <row r="672" spans="5:8" ht="15.75" customHeight="1" x14ac:dyDescent="0.25">
      <c r="E672" s="2"/>
      <c r="F672" s="2"/>
      <c r="G672" s="2"/>
      <c r="H672" s="2"/>
    </row>
    <row r="673" spans="5:8" ht="15.75" customHeight="1" x14ac:dyDescent="0.25">
      <c r="E673" s="2"/>
      <c r="F673" s="2"/>
      <c r="G673" s="2"/>
      <c r="H673" s="2"/>
    </row>
    <row r="674" spans="5:8" ht="15.75" customHeight="1" x14ac:dyDescent="0.25">
      <c r="E674" s="2"/>
      <c r="F674" s="2"/>
      <c r="G674" s="2"/>
      <c r="H674" s="2"/>
    </row>
    <row r="675" spans="5:8" ht="15.75" customHeight="1" x14ac:dyDescent="0.25">
      <c r="E675" s="2"/>
      <c r="F675" s="2"/>
      <c r="G675" s="2"/>
      <c r="H675" s="2"/>
    </row>
    <row r="676" spans="5:8" ht="15.75" customHeight="1" x14ac:dyDescent="0.25">
      <c r="E676" s="2"/>
      <c r="F676" s="2"/>
      <c r="G676" s="2"/>
      <c r="H676" s="2"/>
    </row>
    <row r="677" spans="5:8" ht="15.75" customHeight="1" x14ac:dyDescent="0.25">
      <c r="E677" s="2"/>
      <c r="F677" s="2"/>
      <c r="G677" s="2"/>
      <c r="H677" s="2"/>
    </row>
    <row r="678" spans="5:8" ht="15.75" customHeight="1" x14ac:dyDescent="0.25">
      <c r="E678" s="2"/>
      <c r="F678" s="2"/>
      <c r="G678" s="2"/>
      <c r="H678" s="2"/>
    </row>
    <row r="679" spans="5:8" ht="15.75" customHeight="1" x14ac:dyDescent="0.25">
      <c r="E679" s="2"/>
      <c r="F679" s="2"/>
      <c r="G679" s="2"/>
      <c r="H679" s="2"/>
    </row>
    <row r="680" spans="5:8" ht="15.75" customHeight="1" x14ac:dyDescent="0.25">
      <c r="E680" s="2"/>
      <c r="F680" s="2"/>
      <c r="G680" s="2"/>
      <c r="H680" s="2"/>
    </row>
    <row r="681" spans="5:8" ht="15.75" customHeight="1" x14ac:dyDescent="0.25">
      <c r="E681" s="2"/>
      <c r="F681" s="2"/>
      <c r="G681" s="2"/>
      <c r="H681" s="2"/>
    </row>
    <row r="682" spans="5:8" ht="15.75" customHeight="1" x14ac:dyDescent="0.25">
      <c r="E682" s="2"/>
      <c r="F682" s="2"/>
      <c r="G682" s="2"/>
      <c r="H682" s="2"/>
    </row>
    <row r="683" spans="5:8" ht="15.75" customHeight="1" x14ac:dyDescent="0.25">
      <c r="E683" s="2"/>
      <c r="F683" s="2"/>
      <c r="G683" s="2"/>
      <c r="H683" s="2"/>
    </row>
    <row r="684" spans="5:8" ht="15.75" customHeight="1" x14ac:dyDescent="0.25">
      <c r="E684" s="2"/>
      <c r="F684" s="2"/>
      <c r="G684" s="2"/>
      <c r="H684" s="2"/>
    </row>
    <row r="685" spans="5:8" ht="15.75" customHeight="1" x14ac:dyDescent="0.25">
      <c r="E685" s="2"/>
      <c r="F685" s="2"/>
      <c r="G685" s="2"/>
      <c r="H685" s="2"/>
    </row>
    <row r="686" spans="5:8" ht="15.75" customHeight="1" x14ac:dyDescent="0.25">
      <c r="E686" s="2"/>
      <c r="F686" s="2"/>
      <c r="G686" s="2"/>
      <c r="H686" s="2"/>
    </row>
    <row r="687" spans="5:8" ht="15.75" customHeight="1" x14ac:dyDescent="0.25">
      <c r="E687" s="2"/>
      <c r="F687" s="2"/>
      <c r="G687" s="2"/>
      <c r="H687" s="2"/>
    </row>
    <row r="688" spans="5:8" ht="15.75" customHeight="1" x14ac:dyDescent="0.25">
      <c r="E688" s="2"/>
      <c r="F688" s="2"/>
      <c r="G688" s="2"/>
      <c r="H688" s="2"/>
    </row>
    <row r="689" spans="5:8" ht="15.75" customHeight="1" x14ac:dyDescent="0.25">
      <c r="E689" s="2"/>
      <c r="F689" s="2"/>
      <c r="G689" s="2"/>
      <c r="H689" s="2"/>
    </row>
    <row r="690" spans="5:8" ht="15.75" customHeight="1" x14ac:dyDescent="0.25">
      <c r="E690" s="2"/>
      <c r="F690" s="2"/>
      <c r="G690" s="2"/>
      <c r="H690" s="2"/>
    </row>
    <row r="691" spans="5:8" ht="15.75" customHeight="1" x14ac:dyDescent="0.25">
      <c r="E691" s="2"/>
      <c r="F691" s="2"/>
      <c r="G691" s="2"/>
      <c r="H691" s="2"/>
    </row>
    <row r="692" spans="5:8" ht="15.75" customHeight="1" x14ac:dyDescent="0.25">
      <c r="E692" s="2"/>
      <c r="F692" s="2"/>
      <c r="G692" s="2"/>
      <c r="H692" s="2"/>
    </row>
    <row r="693" spans="5:8" ht="15.75" customHeight="1" x14ac:dyDescent="0.25">
      <c r="E693" s="2"/>
      <c r="F693" s="2"/>
      <c r="G693" s="2"/>
      <c r="H693" s="2"/>
    </row>
    <row r="694" spans="5:8" ht="15.75" customHeight="1" x14ac:dyDescent="0.25">
      <c r="E694" s="2"/>
      <c r="F694" s="2"/>
      <c r="G694" s="2"/>
      <c r="H694" s="2"/>
    </row>
    <row r="695" spans="5:8" ht="15.75" customHeight="1" x14ac:dyDescent="0.25">
      <c r="E695" s="2"/>
      <c r="F695" s="2"/>
      <c r="G695" s="2"/>
      <c r="H695" s="2"/>
    </row>
    <row r="696" spans="5:8" ht="15.75" customHeight="1" x14ac:dyDescent="0.25">
      <c r="E696" s="2"/>
      <c r="F696" s="2"/>
      <c r="G696" s="2"/>
      <c r="H696" s="2"/>
    </row>
    <row r="697" spans="5:8" ht="15.75" customHeight="1" x14ac:dyDescent="0.25">
      <c r="E697" s="2"/>
      <c r="F697" s="2"/>
      <c r="G697" s="2"/>
      <c r="H697" s="2"/>
    </row>
    <row r="698" spans="5:8" ht="15.75" customHeight="1" x14ac:dyDescent="0.25">
      <c r="E698" s="2"/>
      <c r="F698" s="2"/>
      <c r="G698" s="2"/>
      <c r="H698" s="2"/>
    </row>
    <row r="699" spans="5:8" ht="15.75" customHeight="1" x14ac:dyDescent="0.25">
      <c r="E699" s="2"/>
      <c r="F699" s="2"/>
      <c r="G699" s="2"/>
      <c r="H699" s="2"/>
    </row>
    <row r="700" spans="5:8" ht="15.75" customHeight="1" x14ac:dyDescent="0.25">
      <c r="E700" s="2"/>
      <c r="F700" s="2"/>
      <c r="G700" s="2"/>
      <c r="H700" s="2"/>
    </row>
    <row r="701" spans="5:8" ht="15.75" customHeight="1" x14ac:dyDescent="0.25">
      <c r="E701" s="2"/>
      <c r="F701" s="2"/>
      <c r="G701" s="2"/>
      <c r="H701" s="2"/>
    </row>
    <row r="702" spans="5:8" ht="15.75" customHeight="1" x14ac:dyDescent="0.25">
      <c r="E702" s="2"/>
      <c r="F702" s="2"/>
      <c r="G702" s="2"/>
      <c r="H702" s="2"/>
    </row>
    <row r="703" spans="5:8" ht="15.75" customHeight="1" x14ac:dyDescent="0.25">
      <c r="E703" s="2"/>
      <c r="F703" s="2"/>
      <c r="G703" s="2"/>
      <c r="H703" s="2"/>
    </row>
    <row r="704" spans="5:8" ht="15.75" customHeight="1" x14ac:dyDescent="0.25">
      <c r="E704" s="2"/>
      <c r="F704" s="2"/>
      <c r="G704" s="2"/>
      <c r="H704" s="2"/>
    </row>
    <row r="705" spans="5:8" ht="15.75" customHeight="1" x14ac:dyDescent="0.25">
      <c r="E705" s="2"/>
      <c r="F705" s="2"/>
      <c r="G705" s="2"/>
      <c r="H705" s="2"/>
    </row>
    <row r="706" spans="5:8" ht="15.75" customHeight="1" x14ac:dyDescent="0.25">
      <c r="E706" s="2"/>
      <c r="F706" s="2"/>
      <c r="G706" s="2"/>
      <c r="H706" s="2"/>
    </row>
    <row r="707" spans="5:8" ht="15.75" customHeight="1" x14ac:dyDescent="0.25">
      <c r="E707" s="2"/>
      <c r="F707" s="2"/>
      <c r="G707" s="2"/>
      <c r="H707" s="2"/>
    </row>
    <row r="708" spans="5:8" ht="15.75" customHeight="1" x14ac:dyDescent="0.25">
      <c r="E708" s="2"/>
      <c r="F708" s="2"/>
      <c r="G708" s="2"/>
      <c r="H708" s="2"/>
    </row>
    <row r="709" spans="5:8" ht="15.75" customHeight="1" x14ac:dyDescent="0.25">
      <c r="E709" s="2"/>
      <c r="F709" s="2"/>
      <c r="G709" s="2"/>
      <c r="H709" s="2"/>
    </row>
    <row r="710" spans="5:8" ht="15.75" customHeight="1" x14ac:dyDescent="0.25">
      <c r="E710" s="2"/>
      <c r="F710" s="2"/>
      <c r="G710" s="2"/>
      <c r="H710" s="2"/>
    </row>
    <row r="711" spans="5:8" ht="15.75" customHeight="1" x14ac:dyDescent="0.25">
      <c r="E711" s="2"/>
      <c r="F711" s="2"/>
      <c r="G711" s="2"/>
      <c r="H711" s="2"/>
    </row>
    <row r="712" spans="5:8" ht="15.75" customHeight="1" x14ac:dyDescent="0.25">
      <c r="E712" s="2"/>
      <c r="F712" s="2"/>
      <c r="G712" s="2"/>
      <c r="H712" s="2"/>
    </row>
    <row r="713" spans="5:8" ht="15.75" customHeight="1" x14ac:dyDescent="0.25">
      <c r="E713" s="2"/>
      <c r="F713" s="2"/>
      <c r="G713" s="2"/>
      <c r="H713" s="2"/>
    </row>
    <row r="714" spans="5:8" ht="15.75" customHeight="1" x14ac:dyDescent="0.25">
      <c r="E714" s="2"/>
      <c r="F714" s="2"/>
      <c r="G714" s="2"/>
      <c r="H714" s="2"/>
    </row>
    <row r="715" spans="5:8" ht="15.75" customHeight="1" x14ac:dyDescent="0.25">
      <c r="E715" s="2"/>
      <c r="F715" s="2"/>
      <c r="G715" s="2"/>
      <c r="H715" s="2"/>
    </row>
    <row r="716" spans="5:8" ht="15.75" customHeight="1" x14ac:dyDescent="0.25">
      <c r="E716" s="2"/>
      <c r="F716" s="2"/>
      <c r="G716" s="2"/>
      <c r="H716" s="2"/>
    </row>
    <row r="717" spans="5:8" ht="15.75" customHeight="1" x14ac:dyDescent="0.25">
      <c r="E717" s="2"/>
      <c r="F717" s="2"/>
      <c r="G717" s="2"/>
      <c r="H717" s="2"/>
    </row>
    <row r="718" spans="5:8" ht="15.75" customHeight="1" x14ac:dyDescent="0.25">
      <c r="E718" s="2"/>
      <c r="F718" s="2"/>
      <c r="G718" s="2"/>
      <c r="H718" s="2"/>
    </row>
    <row r="719" spans="5:8" ht="15.75" customHeight="1" x14ac:dyDescent="0.25">
      <c r="E719" s="2"/>
      <c r="F719" s="2"/>
      <c r="G719" s="2"/>
      <c r="H719" s="2"/>
    </row>
    <row r="720" spans="5:8" ht="15.75" customHeight="1" x14ac:dyDescent="0.25">
      <c r="E720" s="2"/>
      <c r="F720" s="2"/>
      <c r="G720" s="2"/>
      <c r="H720" s="2"/>
    </row>
    <row r="721" spans="5:8" ht="15.75" customHeight="1" x14ac:dyDescent="0.25">
      <c r="E721" s="2"/>
      <c r="F721" s="2"/>
      <c r="G721" s="2"/>
      <c r="H721" s="2"/>
    </row>
    <row r="722" spans="5:8" ht="15.75" customHeight="1" x14ac:dyDescent="0.25">
      <c r="E722" s="2"/>
      <c r="F722" s="2"/>
      <c r="G722" s="2"/>
      <c r="H722" s="2"/>
    </row>
    <row r="723" spans="5:8" ht="15.75" customHeight="1" x14ac:dyDescent="0.25">
      <c r="E723" s="2"/>
      <c r="F723" s="2"/>
      <c r="G723" s="2"/>
      <c r="H723" s="2"/>
    </row>
    <row r="724" spans="5:8" ht="15.75" customHeight="1" x14ac:dyDescent="0.25">
      <c r="E724" s="2"/>
      <c r="F724" s="2"/>
      <c r="G724" s="2"/>
      <c r="H724" s="2"/>
    </row>
    <row r="725" spans="5:8" ht="15.75" customHeight="1" x14ac:dyDescent="0.25">
      <c r="E725" s="2"/>
      <c r="F725" s="2"/>
      <c r="G725" s="2"/>
      <c r="H725" s="2"/>
    </row>
    <row r="726" spans="5:8" ht="15.75" customHeight="1" x14ac:dyDescent="0.25">
      <c r="E726" s="2"/>
      <c r="F726" s="2"/>
      <c r="G726" s="2"/>
      <c r="H726" s="2"/>
    </row>
    <row r="727" spans="5:8" ht="15.75" customHeight="1" x14ac:dyDescent="0.25">
      <c r="E727" s="2"/>
      <c r="F727" s="2"/>
      <c r="G727" s="2"/>
      <c r="H727" s="2"/>
    </row>
    <row r="728" spans="5:8" ht="15.75" customHeight="1" x14ac:dyDescent="0.25">
      <c r="E728" s="2"/>
      <c r="F728" s="2"/>
      <c r="G728" s="2"/>
      <c r="H728" s="2"/>
    </row>
    <row r="729" spans="5:8" ht="15.75" customHeight="1" x14ac:dyDescent="0.25">
      <c r="E729" s="2"/>
      <c r="F729" s="2"/>
      <c r="G729" s="2"/>
      <c r="H729" s="2"/>
    </row>
    <row r="730" spans="5:8" ht="15.75" customHeight="1" x14ac:dyDescent="0.25">
      <c r="E730" s="2"/>
      <c r="F730" s="2"/>
      <c r="G730" s="2"/>
      <c r="H730" s="2"/>
    </row>
    <row r="731" spans="5:8" ht="15.75" customHeight="1" x14ac:dyDescent="0.25">
      <c r="E731" s="2"/>
      <c r="F731" s="2"/>
      <c r="G731" s="2"/>
      <c r="H731" s="2"/>
    </row>
    <row r="732" spans="5:8" ht="15.75" customHeight="1" x14ac:dyDescent="0.25">
      <c r="E732" s="2"/>
      <c r="F732" s="2"/>
      <c r="G732" s="2"/>
      <c r="H732" s="2"/>
    </row>
    <row r="733" spans="5:8" ht="15.75" customHeight="1" x14ac:dyDescent="0.25">
      <c r="E733" s="2"/>
      <c r="F733" s="2"/>
      <c r="G733" s="2"/>
      <c r="H733" s="2"/>
    </row>
    <row r="734" spans="5:8" ht="15.75" customHeight="1" x14ac:dyDescent="0.25">
      <c r="E734" s="2"/>
      <c r="F734" s="2"/>
      <c r="G734" s="2"/>
      <c r="H734" s="2"/>
    </row>
    <row r="735" spans="5:8" ht="15.75" customHeight="1" x14ac:dyDescent="0.25">
      <c r="E735" s="2"/>
      <c r="F735" s="2"/>
      <c r="G735" s="2"/>
      <c r="H735" s="2"/>
    </row>
    <row r="736" spans="5:8" ht="15.75" customHeight="1" x14ac:dyDescent="0.25">
      <c r="E736" s="2"/>
      <c r="F736" s="2"/>
      <c r="G736" s="2"/>
      <c r="H736" s="2"/>
    </row>
    <row r="737" spans="5:8" ht="15.75" customHeight="1" x14ac:dyDescent="0.25">
      <c r="E737" s="2"/>
      <c r="F737" s="2"/>
      <c r="G737" s="2"/>
      <c r="H737" s="2"/>
    </row>
    <row r="738" spans="5:8" ht="15.75" customHeight="1" x14ac:dyDescent="0.25">
      <c r="E738" s="2"/>
      <c r="F738" s="2"/>
      <c r="G738" s="2"/>
      <c r="H738" s="2"/>
    </row>
    <row r="739" spans="5:8" ht="15.75" customHeight="1" x14ac:dyDescent="0.25">
      <c r="E739" s="2"/>
      <c r="F739" s="2"/>
      <c r="G739" s="2"/>
      <c r="H739" s="2"/>
    </row>
    <row r="740" spans="5:8" ht="15.75" customHeight="1" x14ac:dyDescent="0.25">
      <c r="E740" s="2"/>
      <c r="F740" s="2"/>
      <c r="G740" s="2"/>
      <c r="H740" s="2"/>
    </row>
    <row r="741" spans="5:8" ht="15.75" customHeight="1" x14ac:dyDescent="0.25">
      <c r="E741" s="2"/>
      <c r="F741" s="2"/>
      <c r="G741" s="2"/>
      <c r="H741" s="2"/>
    </row>
    <row r="742" spans="5:8" ht="15.75" customHeight="1" x14ac:dyDescent="0.25">
      <c r="E742" s="2"/>
      <c r="F742" s="2"/>
      <c r="G742" s="2"/>
      <c r="H742" s="2"/>
    </row>
    <row r="743" spans="5:8" ht="15.75" customHeight="1" x14ac:dyDescent="0.25">
      <c r="E743" s="2"/>
      <c r="F743" s="2"/>
      <c r="G743" s="2"/>
      <c r="H743" s="2"/>
    </row>
    <row r="744" spans="5:8" ht="15.75" customHeight="1" x14ac:dyDescent="0.25">
      <c r="E744" s="2"/>
      <c r="F744" s="2"/>
      <c r="G744" s="2"/>
      <c r="H744" s="2"/>
    </row>
    <row r="745" spans="5:8" ht="15.75" customHeight="1" x14ac:dyDescent="0.25">
      <c r="E745" s="2"/>
      <c r="F745" s="2"/>
      <c r="G745" s="2"/>
      <c r="H745" s="2"/>
    </row>
    <row r="746" spans="5:8" ht="15.75" customHeight="1" x14ac:dyDescent="0.25">
      <c r="E746" s="2"/>
      <c r="F746" s="2"/>
      <c r="G746" s="2"/>
      <c r="H746" s="2"/>
    </row>
    <row r="747" spans="5:8" ht="15.75" customHeight="1" x14ac:dyDescent="0.25">
      <c r="E747" s="2"/>
      <c r="F747" s="2"/>
      <c r="G747" s="2"/>
      <c r="H747" s="2"/>
    </row>
    <row r="748" spans="5:8" ht="15.75" customHeight="1" x14ac:dyDescent="0.25">
      <c r="E748" s="2"/>
      <c r="F748" s="2"/>
      <c r="G748" s="2"/>
      <c r="H748" s="2"/>
    </row>
    <row r="749" spans="5:8" ht="15.75" customHeight="1" x14ac:dyDescent="0.25">
      <c r="E749" s="2"/>
      <c r="F749" s="2"/>
      <c r="G749" s="2"/>
      <c r="H749" s="2"/>
    </row>
    <row r="750" spans="5:8" ht="15.75" customHeight="1" x14ac:dyDescent="0.25">
      <c r="E750" s="2"/>
      <c r="F750" s="2"/>
      <c r="G750" s="2"/>
      <c r="H750" s="2"/>
    </row>
    <row r="751" spans="5:8" ht="15.75" customHeight="1" x14ac:dyDescent="0.25">
      <c r="E751" s="2"/>
      <c r="F751" s="2"/>
      <c r="G751" s="2"/>
      <c r="H751" s="2"/>
    </row>
    <row r="752" spans="5:8" ht="15.75" customHeight="1" x14ac:dyDescent="0.25">
      <c r="E752" s="2"/>
      <c r="F752" s="2"/>
      <c r="G752" s="2"/>
      <c r="H752" s="2"/>
    </row>
    <row r="753" spans="5:8" ht="15.75" customHeight="1" x14ac:dyDescent="0.25">
      <c r="E753" s="2"/>
      <c r="F753" s="2"/>
      <c r="G753" s="2"/>
      <c r="H753" s="2"/>
    </row>
    <row r="754" spans="5:8" ht="15.75" customHeight="1" x14ac:dyDescent="0.25">
      <c r="E754" s="2"/>
      <c r="F754" s="2"/>
      <c r="G754" s="2"/>
      <c r="H754" s="2"/>
    </row>
    <row r="755" spans="5:8" ht="15.75" customHeight="1" x14ac:dyDescent="0.25">
      <c r="E755" s="2"/>
      <c r="F755" s="2"/>
      <c r="G755" s="2"/>
      <c r="H755" s="2"/>
    </row>
    <row r="756" spans="5:8" ht="15.75" customHeight="1" x14ac:dyDescent="0.25">
      <c r="E756" s="2"/>
      <c r="F756" s="2"/>
      <c r="G756" s="2"/>
      <c r="H756" s="2"/>
    </row>
    <row r="757" spans="5:8" ht="15.75" customHeight="1" x14ac:dyDescent="0.25">
      <c r="E757" s="2"/>
      <c r="F757" s="2"/>
      <c r="G757" s="2"/>
      <c r="H757" s="2"/>
    </row>
    <row r="758" spans="5:8" ht="15.75" customHeight="1" x14ac:dyDescent="0.25">
      <c r="E758" s="2"/>
      <c r="F758" s="2"/>
      <c r="G758" s="2"/>
      <c r="H758" s="2"/>
    </row>
    <row r="759" spans="5:8" ht="15.75" customHeight="1" x14ac:dyDescent="0.25">
      <c r="E759" s="2"/>
      <c r="F759" s="2"/>
      <c r="G759" s="2"/>
      <c r="H759" s="2"/>
    </row>
    <row r="760" spans="5:8" ht="15.75" customHeight="1" x14ac:dyDescent="0.25">
      <c r="E760" s="2"/>
      <c r="F760" s="2"/>
      <c r="G760" s="2"/>
      <c r="H760" s="2"/>
    </row>
    <row r="761" spans="5:8" ht="15.75" customHeight="1" x14ac:dyDescent="0.25">
      <c r="E761" s="2"/>
      <c r="F761" s="2"/>
      <c r="G761" s="2"/>
      <c r="H761" s="2"/>
    </row>
    <row r="762" spans="5:8" ht="15.75" customHeight="1" x14ac:dyDescent="0.25">
      <c r="E762" s="2"/>
      <c r="F762" s="2"/>
      <c r="G762" s="2"/>
      <c r="H762" s="2"/>
    </row>
    <row r="763" spans="5:8" ht="15.75" customHeight="1" x14ac:dyDescent="0.25">
      <c r="E763" s="2"/>
      <c r="F763" s="2"/>
      <c r="G763" s="2"/>
      <c r="H763" s="2"/>
    </row>
    <row r="764" spans="5:8" ht="15.75" customHeight="1" x14ac:dyDescent="0.25">
      <c r="E764" s="2"/>
      <c r="F764" s="2"/>
      <c r="G764" s="2"/>
      <c r="H764" s="2"/>
    </row>
    <row r="765" spans="5:8" ht="15.75" customHeight="1" x14ac:dyDescent="0.25">
      <c r="E765" s="2"/>
      <c r="F765" s="2"/>
      <c r="G765" s="2"/>
      <c r="H765" s="2"/>
    </row>
    <row r="766" spans="5:8" ht="15.75" customHeight="1" x14ac:dyDescent="0.25">
      <c r="E766" s="2"/>
      <c r="F766" s="2"/>
      <c r="G766" s="2"/>
      <c r="H766" s="2"/>
    </row>
    <row r="767" spans="5:8" ht="15.75" customHeight="1" x14ac:dyDescent="0.25">
      <c r="E767" s="2"/>
      <c r="F767" s="2"/>
      <c r="G767" s="2"/>
      <c r="H767" s="2"/>
    </row>
    <row r="768" spans="5:8" ht="15.75" customHeight="1" x14ac:dyDescent="0.25">
      <c r="E768" s="2"/>
      <c r="F768" s="2"/>
      <c r="G768" s="2"/>
      <c r="H768" s="2"/>
    </row>
    <row r="769" spans="5:8" ht="15.75" customHeight="1" x14ac:dyDescent="0.25">
      <c r="E769" s="2"/>
      <c r="F769" s="2"/>
      <c r="G769" s="2"/>
      <c r="H769" s="2"/>
    </row>
    <row r="770" spans="5:8" ht="15.75" customHeight="1" x14ac:dyDescent="0.25">
      <c r="E770" s="2"/>
      <c r="F770" s="2"/>
      <c r="G770" s="2"/>
      <c r="H770" s="2"/>
    </row>
    <row r="771" spans="5:8" ht="15.75" customHeight="1" x14ac:dyDescent="0.25">
      <c r="E771" s="2"/>
      <c r="F771" s="2"/>
      <c r="G771" s="2"/>
      <c r="H771" s="2"/>
    </row>
    <row r="772" spans="5:8" ht="15.75" customHeight="1" x14ac:dyDescent="0.25">
      <c r="E772" s="2"/>
      <c r="F772" s="2"/>
      <c r="G772" s="2"/>
      <c r="H772" s="2"/>
    </row>
    <row r="773" spans="5:8" ht="15.75" customHeight="1" x14ac:dyDescent="0.25">
      <c r="E773" s="2"/>
      <c r="F773" s="2"/>
      <c r="G773" s="2"/>
      <c r="H773" s="2"/>
    </row>
    <row r="774" spans="5:8" ht="15.75" customHeight="1" x14ac:dyDescent="0.25">
      <c r="E774" s="2"/>
      <c r="F774" s="2"/>
      <c r="G774" s="2"/>
      <c r="H774" s="2"/>
    </row>
    <row r="775" spans="5:8" ht="15.75" customHeight="1" x14ac:dyDescent="0.25">
      <c r="E775" s="2"/>
      <c r="F775" s="2"/>
      <c r="G775" s="2"/>
      <c r="H775" s="2"/>
    </row>
    <row r="776" spans="5:8" ht="15.75" customHeight="1" x14ac:dyDescent="0.25">
      <c r="E776" s="2"/>
      <c r="F776" s="2"/>
      <c r="G776" s="2"/>
      <c r="H776" s="2"/>
    </row>
    <row r="777" spans="5:8" ht="15.75" customHeight="1" x14ac:dyDescent="0.25">
      <c r="E777" s="2"/>
      <c r="F777" s="2"/>
      <c r="G777" s="2"/>
      <c r="H777" s="2"/>
    </row>
    <row r="778" spans="5:8" ht="15.75" customHeight="1" x14ac:dyDescent="0.25">
      <c r="E778" s="2"/>
      <c r="F778" s="2"/>
      <c r="G778" s="2"/>
      <c r="H778" s="2"/>
    </row>
    <row r="779" spans="5:8" ht="15.75" customHeight="1" x14ac:dyDescent="0.25">
      <c r="E779" s="2"/>
      <c r="F779" s="2"/>
      <c r="G779" s="2"/>
      <c r="H779" s="2"/>
    </row>
    <row r="780" spans="5:8" ht="15.75" customHeight="1" x14ac:dyDescent="0.25">
      <c r="E780" s="2"/>
      <c r="F780" s="2"/>
      <c r="G780" s="2"/>
      <c r="H780" s="2"/>
    </row>
    <row r="781" spans="5:8" ht="15.75" customHeight="1" x14ac:dyDescent="0.25">
      <c r="E781" s="2"/>
      <c r="F781" s="2"/>
      <c r="G781" s="2"/>
      <c r="H781" s="2"/>
    </row>
    <row r="782" spans="5:8" ht="15.75" customHeight="1" x14ac:dyDescent="0.25">
      <c r="E782" s="2"/>
      <c r="F782" s="2"/>
      <c r="G782" s="2"/>
      <c r="H782" s="2"/>
    </row>
    <row r="783" spans="5:8" ht="15.75" customHeight="1" x14ac:dyDescent="0.25">
      <c r="E783" s="2"/>
      <c r="F783" s="2"/>
      <c r="G783" s="2"/>
      <c r="H783" s="2"/>
    </row>
    <row r="784" spans="5:8" ht="15.75" customHeight="1" x14ac:dyDescent="0.25">
      <c r="E784" s="2"/>
      <c r="F784" s="2"/>
      <c r="G784" s="2"/>
      <c r="H784" s="2"/>
    </row>
    <row r="785" spans="5:8" ht="15.75" customHeight="1" x14ac:dyDescent="0.25">
      <c r="E785" s="2"/>
      <c r="F785" s="2"/>
      <c r="G785" s="2"/>
      <c r="H785" s="2"/>
    </row>
    <row r="786" spans="5:8" ht="15.75" customHeight="1" x14ac:dyDescent="0.25">
      <c r="E786" s="2"/>
      <c r="F786" s="2"/>
      <c r="G786" s="2"/>
      <c r="H786" s="2"/>
    </row>
    <row r="787" spans="5:8" ht="15.75" customHeight="1" x14ac:dyDescent="0.25">
      <c r="E787" s="2"/>
      <c r="F787" s="2"/>
      <c r="G787" s="2"/>
      <c r="H787" s="2"/>
    </row>
    <row r="788" spans="5:8" ht="15.75" customHeight="1" x14ac:dyDescent="0.25">
      <c r="E788" s="2"/>
      <c r="F788" s="2"/>
      <c r="G788" s="2"/>
      <c r="H788" s="2"/>
    </row>
    <row r="789" spans="5:8" ht="15.75" customHeight="1" x14ac:dyDescent="0.25">
      <c r="E789" s="2"/>
      <c r="F789" s="2"/>
      <c r="G789" s="2"/>
      <c r="H789" s="2"/>
    </row>
    <row r="790" spans="5:8" ht="15.75" customHeight="1" x14ac:dyDescent="0.25">
      <c r="E790" s="2"/>
      <c r="F790" s="2"/>
      <c r="G790" s="2"/>
      <c r="H790" s="2"/>
    </row>
    <row r="791" spans="5:8" ht="15.75" customHeight="1" x14ac:dyDescent="0.25">
      <c r="E791" s="2"/>
      <c r="F791" s="2"/>
      <c r="G791" s="2"/>
      <c r="H791" s="2"/>
    </row>
    <row r="792" spans="5:8" ht="15.75" customHeight="1" x14ac:dyDescent="0.25">
      <c r="E792" s="2"/>
      <c r="F792" s="2"/>
      <c r="G792" s="2"/>
      <c r="H792" s="2"/>
    </row>
    <row r="793" spans="5:8" ht="15.75" customHeight="1" x14ac:dyDescent="0.25">
      <c r="E793" s="2"/>
      <c r="F793" s="2"/>
      <c r="G793" s="2"/>
      <c r="H793" s="2"/>
    </row>
    <row r="794" spans="5:8" ht="15.75" customHeight="1" x14ac:dyDescent="0.25">
      <c r="E794" s="2"/>
      <c r="F794" s="2"/>
      <c r="G794" s="2"/>
      <c r="H794" s="2"/>
    </row>
    <row r="795" spans="5:8" ht="15.75" customHeight="1" x14ac:dyDescent="0.25">
      <c r="E795" s="2"/>
      <c r="F795" s="2"/>
      <c r="G795" s="2"/>
      <c r="H795" s="2"/>
    </row>
    <row r="796" spans="5:8" ht="15.75" customHeight="1" x14ac:dyDescent="0.25">
      <c r="E796" s="2"/>
      <c r="F796" s="2"/>
      <c r="G796" s="2"/>
      <c r="H796" s="2"/>
    </row>
    <row r="797" spans="5:8" ht="15.75" customHeight="1" x14ac:dyDescent="0.25">
      <c r="E797" s="2"/>
      <c r="F797" s="2"/>
      <c r="G797" s="2"/>
      <c r="H797" s="2"/>
    </row>
    <row r="798" spans="5:8" ht="15.75" customHeight="1" x14ac:dyDescent="0.25">
      <c r="E798" s="2"/>
      <c r="F798" s="2"/>
      <c r="G798" s="2"/>
      <c r="H798" s="2"/>
    </row>
    <row r="799" spans="5:8" ht="15.75" customHeight="1" x14ac:dyDescent="0.25">
      <c r="E799" s="2"/>
      <c r="F799" s="2"/>
      <c r="G799" s="2"/>
      <c r="H799" s="2"/>
    </row>
    <row r="800" spans="5:8" ht="15.75" customHeight="1" x14ac:dyDescent="0.25">
      <c r="E800" s="2"/>
      <c r="F800" s="2"/>
      <c r="G800" s="2"/>
      <c r="H800" s="2"/>
    </row>
    <row r="801" spans="5:8" ht="15.75" customHeight="1" x14ac:dyDescent="0.25">
      <c r="E801" s="2"/>
      <c r="F801" s="2"/>
      <c r="G801" s="2"/>
      <c r="H801" s="2"/>
    </row>
    <row r="802" spans="5:8" ht="15.75" customHeight="1" x14ac:dyDescent="0.25">
      <c r="E802" s="2"/>
      <c r="F802" s="2"/>
      <c r="G802" s="2"/>
      <c r="H802" s="2"/>
    </row>
    <row r="803" spans="5:8" ht="15.75" customHeight="1" x14ac:dyDescent="0.25">
      <c r="E803" s="2"/>
      <c r="F803" s="2"/>
      <c r="G803" s="2"/>
      <c r="H803" s="2"/>
    </row>
    <row r="804" spans="5:8" ht="15.75" customHeight="1" x14ac:dyDescent="0.25">
      <c r="E804" s="2"/>
      <c r="F804" s="2"/>
      <c r="G804" s="2"/>
      <c r="H804" s="2"/>
    </row>
    <row r="805" spans="5:8" ht="15.75" customHeight="1" x14ac:dyDescent="0.25">
      <c r="E805" s="2"/>
      <c r="F805" s="2"/>
      <c r="G805" s="2"/>
      <c r="H805" s="2"/>
    </row>
    <row r="806" spans="5:8" ht="15.75" customHeight="1" x14ac:dyDescent="0.25">
      <c r="E806" s="2"/>
      <c r="F806" s="2"/>
      <c r="G806" s="2"/>
      <c r="H806" s="2"/>
    </row>
    <row r="807" spans="5:8" ht="15.75" customHeight="1" x14ac:dyDescent="0.25">
      <c r="E807" s="2"/>
      <c r="F807" s="2"/>
      <c r="G807" s="2"/>
      <c r="H807" s="2"/>
    </row>
    <row r="808" spans="5:8" ht="15.75" customHeight="1" x14ac:dyDescent="0.25">
      <c r="E808" s="2"/>
      <c r="F808" s="2"/>
      <c r="G808" s="2"/>
      <c r="H808" s="2"/>
    </row>
    <row r="809" spans="5:8" ht="15.75" customHeight="1" x14ac:dyDescent="0.25">
      <c r="E809" s="2"/>
      <c r="F809" s="2"/>
      <c r="G809" s="2"/>
      <c r="H809" s="2"/>
    </row>
    <row r="810" spans="5:8" ht="15.75" customHeight="1" x14ac:dyDescent="0.25">
      <c r="E810" s="2"/>
      <c r="F810" s="2"/>
      <c r="G810" s="2"/>
      <c r="H810" s="2"/>
    </row>
    <row r="811" spans="5:8" ht="15.75" customHeight="1" x14ac:dyDescent="0.25">
      <c r="E811" s="2"/>
      <c r="F811" s="2"/>
      <c r="G811" s="2"/>
      <c r="H811" s="2"/>
    </row>
    <row r="812" spans="5:8" ht="15.75" customHeight="1" x14ac:dyDescent="0.25">
      <c r="E812" s="2"/>
      <c r="F812" s="2"/>
      <c r="G812" s="2"/>
      <c r="H812" s="2"/>
    </row>
    <row r="813" spans="5:8" ht="15.75" customHeight="1" x14ac:dyDescent="0.25">
      <c r="E813" s="2"/>
      <c r="F813" s="2"/>
      <c r="G813" s="2"/>
      <c r="H813" s="2"/>
    </row>
    <row r="814" spans="5:8" ht="15.75" customHeight="1" x14ac:dyDescent="0.25">
      <c r="E814" s="2"/>
      <c r="F814" s="2"/>
      <c r="G814" s="2"/>
      <c r="H814" s="2"/>
    </row>
    <row r="815" spans="5:8" ht="15.75" customHeight="1" x14ac:dyDescent="0.25">
      <c r="E815" s="2"/>
      <c r="F815" s="2"/>
      <c r="G815" s="2"/>
      <c r="H815" s="2"/>
    </row>
    <row r="816" spans="5:8" ht="15.75" customHeight="1" x14ac:dyDescent="0.25">
      <c r="E816" s="2"/>
      <c r="F816" s="2"/>
      <c r="G816" s="2"/>
      <c r="H816" s="2"/>
    </row>
    <row r="817" spans="5:8" ht="15.75" customHeight="1" x14ac:dyDescent="0.25">
      <c r="E817" s="2"/>
      <c r="F817" s="2"/>
      <c r="G817" s="2"/>
      <c r="H817" s="2"/>
    </row>
    <row r="818" spans="5:8" ht="15.75" customHeight="1" x14ac:dyDescent="0.25">
      <c r="E818" s="2"/>
      <c r="F818" s="2"/>
      <c r="G818" s="2"/>
      <c r="H818" s="2"/>
    </row>
    <row r="819" spans="5:8" ht="15.75" customHeight="1" x14ac:dyDescent="0.25">
      <c r="E819" s="2"/>
      <c r="F819" s="2"/>
      <c r="G819" s="2"/>
      <c r="H819" s="2"/>
    </row>
    <row r="820" spans="5:8" ht="15.75" customHeight="1" x14ac:dyDescent="0.25">
      <c r="E820" s="2"/>
      <c r="F820" s="2"/>
      <c r="G820" s="2"/>
      <c r="H820" s="2"/>
    </row>
    <row r="821" spans="5:8" ht="15.75" customHeight="1" x14ac:dyDescent="0.25">
      <c r="E821" s="2"/>
      <c r="F821" s="2"/>
      <c r="G821" s="2"/>
      <c r="H821" s="2"/>
    </row>
    <row r="822" spans="5:8" ht="15.75" customHeight="1" x14ac:dyDescent="0.25">
      <c r="E822" s="2"/>
      <c r="F822" s="2"/>
      <c r="G822" s="2"/>
      <c r="H822" s="2"/>
    </row>
    <row r="823" spans="5:8" ht="15.75" customHeight="1" x14ac:dyDescent="0.25">
      <c r="E823" s="2"/>
      <c r="F823" s="2"/>
      <c r="G823" s="2"/>
      <c r="H823" s="2"/>
    </row>
    <row r="824" spans="5:8" ht="15.75" customHeight="1" x14ac:dyDescent="0.25">
      <c r="E824" s="2"/>
      <c r="F824" s="2"/>
      <c r="G824" s="2"/>
      <c r="H824" s="2"/>
    </row>
    <row r="825" spans="5:8" ht="15.75" customHeight="1" x14ac:dyDescent="0.25">
      <c r="E825" s="2"/>
      <c r="F825" s="2"/>
      <c r="G825" s="2"/>
      <c r="H825" s="2"/>
    </row>
    <row r="826" spans="5:8" ht="15.75" customHeight="1" x14ac:dyDescent="0.25">
      <c r="E826" s="2"/>
      <c r="F826" s="2"/>
      <c r="G826" s="2"/>
      <c r="H826" s="2"/>
    </row>
    <row r="827" spans="5:8" ht="15.75" customHeight="1" x14ac:dyDescent="0.25">
      <c r="E827" s="2"/>
      <c r="F827" s="2"/>
      <c r="G827" s="2"/>
      <c r="H827" s="2"/>
    </row>
    <row r="828" spans="5:8" ht="15.75" customHeight="1" x14ac:dyDescent="0.25">
      <c r="E828" s="2"/>
      <c r="F828" s="2"/>
      <c r="G828" s="2"/>
      <c r="H828" s="2"/>
    </row>
    <row r="829" spans="5:8" ht="15.75" customHeight="1" x14ac:dyDescent="0.25">
      <c r="E829" s="2"/>
      <c r="F829" s="2"/>
      <c r="G829" s="2"/>
      <c r="H829" s="2"/>
    </row>
    <row r="830" spans="5:8" ht="15.75" customHeight="1" x14ac:dyDescent="0.25">
      <c r="E830" s="2"/>
      <c r="F830" s="2"/>
      <c r="G830" s="2"/>
      <c r="H830" s="2"/>
    </row>
    <row r="831" spans="5:8" ht="15.75" customHeight="1" x14ac:dyDescent="0.25">
      <c r="E831" s="2"/>
      <c r="F831" s="2"/>
      <c r="G831" s="2"/>
      <c r="H831" s="2"/>
    </row>
    <row r="832" spans="5:8" ht="15.75" customHeight="1" x14ac:dyDescent="0.25">
      <c r="E832" s="2"/>
      <c r="F832" s="2"/>
      <c r="G832" s="2"/>
      <c r="H832" s="2"/>
    </row>
    <row r="833" spans="5:8" ht="15.75" customHeight="1" x14ac:dyDescent="0.25">
      <c r="E833" s="2"/>
      <c r="F833" s="2"/>
      <c r="G833" s="2"/>
      <c r="H833" s="2"/>
    </row>
    <row r="834" spans="5:8" ht="15.75" customHeight="1" x14ac:dyDescent="0.25">
      <c r="E834" s="2"/>
      <c r="F834" s="2"/>
      <c r="G834" s="2"/>
      <c r="H834" s="2"/>
    </row>
    <row r="835" spans="5:8" ht="15.75" customHeight="1" x14ac:dyDescent="0.25">
      <c r="E835" s="2"/>
      <c r="F835" s="2"/>
      <c r="G835" s="2"/>
      <c r="H835" s="2"/>
    </row>
    <row r="836" spans="5:8" ht="15.75" customHeight="1" x14ac:dyDescent="0.25">
      <c r="E836" s="2"/>
      <c r="F836" s="2"/>
      <c r="G836" s="2"/>
      <c r="H836" s="2"/>
    </row>
    <row r="837" spans="5:8" ht="15.75" customHeight="1" x14ac:dyDescent="0.25">
      <c r="E837" s="2"/>
      <c r="F837" s="2"/>
      <c r="G837" s="2"/>
      <c r="H837" s="2"/>
    </row>
    <row r="838" spans="5:8" ht="15.75" customHeight="1" x14ac:dyDescent="0.25">
      <c r="E838" s="2"/>
      <c r="F838" s="2"/>
      <c r="G838" s="2"/>
      <c r="H838" s="2"/>
    </row>
    <row r="839" spans="5:8" ht="15.75" customHeight="1" x14ac:dyDescent="0.25">
      <c r="E839" s="2"/>
      <c r="F839" s="2"/>
      <c r="G839" s="2"/>
      <c r="H839" s="2"/>
    </row>
    <row r="840" spans="5:8" ht="15.75" customHeight="1" x14ac:dyDescent="0.25">
      <c r="E840" s="2"/>
      <c r="F840" s="2"/>
      <c r="G840" s="2"/>
      <c r="H840" s="2"/>
    </row>
    <row r="841" spans="5:8" ht="15.75" customHeight="1" x14ac:dyDescent="0.25">
      <c r="E841" s="2"/>
      <c r="F841" s="2"/>
      <c r="G841" s="2"/>
      <c r="H841" s="2"/>
    </row>
    <row r="842" spans="5:8" ht="15.75" customHeight="1" x14ac:dyDescent="0.25">
      <c r="E842" s="2"/>
      <c r="F842" s="2"/>
      <c r="G842" s="2"/>
      <c r="H842" s="2"/>
    </row>
    <row r="843" spans="5:8" ht="15.75" customHeight="1" x14ac:dyDescent="0.25">
      <c r="E843" s="2"/>
      <c r="F843" s="2"/>
      <c r="G843" s="2"/>
      <c r="H843" s="2"/>
    </row>
    <row r="844" spans="5:8" ht="15.75" customHeight="1" x14ac:dyDescent="0.25">
      <c r="E844" s="2"/>
      <c r="F844" s="2"/>
      <c r="G844" s="2"/>
      <c r="H844" s="2"/>
    </row>
    <row r="845" spans="5:8" ht="15.75" customHeight="1" x14ac:dyDescent="0.25">
      <c r="E845" s="2"/>
      <c r="F845" s="2"/>
      <c r="G845" s="2"/>
      <c r="H845" s="2"/>
    </row>
    <row r="846" spans="5:8" ht="15.75" customHeight="1" x14ac:dyDescent="0.25">
      <c r="E846" s="2"/>
      <c r="F846" s="2"/>
      <c r="G846" s="2"/>
      <c r="H846" s="2"/>
    </row>
    <row r="847" spans="5:8" ht="15.75" customHeight="1" x14ac:dyDescent="0.25">
      <c r="E847" s="2"/>
      <c r="F847" s="2"/>
      <c r="G847" s="2"/>
      <c r="H847" s="2"/>
    </row>
    <row r="848" spans="5:8" ht="15.75" customHeight="1" x14ac:dyDescent="0.25">
      <c r="E848" s="2"/>
      <c r="F848" s="2"/>
      <c r="G848" s="2"/>
      <c r="H848" s="2"/>
    </row>
    <row r="849" spans="5:8" ht="15.75" customHeight="1" x14ac:dyDescent="0.25">
      <c r="E849" s="2"/>
      <c r="F849" s="2"/>
      <c r="G849" s="2"/>
      <c r="H849" s="2"/>
    </row>
    <row r="850" spans="5:8" ht="15.75" customHeight="1" x14ac:dyDescent="0.25">
      <c r="E850" s="2"/>
      <c r="F850" s="2"/>
      <c r="G850" s="2"/>
      <c r="H850" s="2"/>
    </row>
    <row r="851" spans="5:8" ht="15.75" customHeight="1" x14ac:dyDescent="0.25">
      <c r="E851" s="2"/>
      <c r="F851" s="2"/>
      <c r="G851" s="2"/>
      <c r="H851" s="2"/>
    </row>
    <row r="852" spans="5:8" ht="15.75" customHeight="1" x14ac:dyDescent="0.25">
      <c r="E852" s="2"/>
      <c r="F852" s="2"/>
      <c r="G852" s="2"/>
      <c r="H852" s="2"/>
    </row>
    <row r="853" spans="5:8" ht="15.75" customHeight="1" x14ac:dyDescent="0.25">
      <c r="E853" s="2"/>
      <c r="F853" s="2"/>
      <c r="G853" s="2"/>
      <c r="H853" s="2"/>
    </row>
    <row r="854" spans="5:8" ht="15.75" customHeight="1" x14ac:dyDescent="0.25">
      <c r="E854" s="2"/>
      <c r="F854" s="2"/>
      <c r="G854" s="2"/>
      <c r="H854" s="2"/>
    </row>
    <row r="855" spans="5:8" ht="15.75" customHeight="1" x14ac:dyDescent="0.25">
      <c r="E855" s="2"/>
      <c r="F855" s="2"/>
      <c r="G855" s="2"/>
      <c r="H855" s="2"/>
    </row>
    <row r="856" spans="5:8" ht="15.75" customHeight="1" x14ac:dyDescent="0.25">
      <c r="E856" s="2"/>
      <c r="F856" s="2"/>
      <c r="G856" s="2"/>
      <c r="H856" s="2"/>
    </row>
    <row r="857" spans="5:8" ht="15.75" customHeight="1" x14ac:dyDescent="0.25">
      <c r="E857" s="2"/>
      <c r="F857" s="2"/>
      <c r="G857" s="2"/>
      <c r="H857" s="2"/>
    </row>
    <row r="858" spans="5:8" ht="15.75" customHeight="1" x14ac:dyDescent="0.25">
      <c r="E858" s="2"/>
      <c r="F858" s="2"/>
      <c r="G858" s="2"/>
      <c r="H858" s="2"/>
    </row>
    <row r="859" spans="5:8" ht="15.75" customHeight="1" x14ac:dyDescent="0.25">
      <c r="E859" s="2"/>
      <c r="F859" s="2"/>
      <c r="G859" s="2"/>
      <c r="H859" s="2"/>
    </row>
    <row r="860" spans="5:8" ht="15.75" customHeight="1" x14ac:dyDescent="0.25">
      <c r="E860" s="2"/>
      <c r="F860" s="2"/>
      <c r="G860" s="2"/>
      <c r="H860" s="2"/>
    </row>
    <row r="861" spans="5:8" ht="15.75" customHeight="1" x14ac:dyDescent="0.25">
      <c r="E861" s="2"/>
      <c r="F861" s="2"/>
      <c r="G861" s="2"/>
      <c r="H861" s="2"/>
    </row>
    <row r="862" spans="5:8" ht="15.75" customHeight="1" x14ac:dyDescent="0.25">
      <c r="E862" s="2"/>
      <c r="F862" s="2"/>
      <c r="G862" s="2"/>
      <c r="H862" s="2"/>
    </row>
    <row r="863" spans="5:8" ht="15.75" customHeight="1" x14ac:dyDescent="0.25">
      <c r="E863" s="2"/>
      <c r="F863" s="2"/>
      <c r="G863" s="2"/>
      <c r="H863" s="2"/>
    </row>
    <row r="864" spans="5:8" ht="15.75" customHeight="1" x14ac:dyDescent="0.25">
      <c r="E864" s="2"/>
      <c r="F864" s="2"/>
      <c r="G864" s="2"/>
      <c r="H864" s="2"/>
    </row>
    <row r="865" spans="5:8" ht="15.75" customHeight="1" x14ac:dyDescent="0.25">
      <c r="E865" s="2"/>
      <c r="F865" s="2"/>
      <c r="G865" s="2"/>
      <c r="H865" s="2"/>
    </row>
    <row r="866" spans="5:8" ht="15.75" customHeight="1" x14ac:dyDescent="0.25">
      <c r="E866" s="2"/>
      <c r="F866" s="2"/>
      <c r="G866" s="2"/>
      <c r="H866" s="2"/>
    </row>
    <row r="867" spans="5:8" ht="15.75" customHeight="1" x14ac:dyDescent="0.25">
      <c r="E867" s="2"/>
      <c r="F867" s="2"/>
      <c r="G867" s="2"/>
      <c r="H867" s="2"/>
    </row>
    <row r="868" spans="5:8" ht="15.75" customHeight="1" x14ac:dyDescent="0.25">
      <c r="E868" s="2"/>
      <c r="F868" s="2"/>
      <c r="G868" s="2"/>
      <c r="H868" s="2"/>
    </row>
    <row r="869" spans="5:8" ht="15.75" customHeight="1" x14ac:dyDescent="0.25">
      <c r="E869" s="2"/>
      <c r="F869" s="2"/>
      <c r="G869" s="2"/>
      <c r="H869" s="2"/>
    </row>
    <row r="870" spans="5:8" ht="15.75" customHeight="1" x14ac:dyDescent="0.25">
      <c r="E870" s="2"/>
      <c r="F870" s="2"/>
      <c r="G870" s="2"/>
      <c r="H870" s="2"/>
    </row>
    <row r="871" spans="5:8" ht="15.75" customHeight="1" x14ac:dyDescent="0.25">
      <c r="E871" s="2"/>
      <c r="F871" s="2"/>
      <c r="G871" s="2"/>
      <c r="H871" s="2"/>
    </row>
    <row r="872" spans="5:8" ht="15.75" customHeight="1" x14ac:dyDescent="0.25">
      <c r="E872" s="2"/>
      <c r="F872" s="2"/>
      <c r="G872" s="2"/>
      <c r="H872" s="2"/>
    </row>
    <row r="873" spans="5:8" ht="15.75" customHeight="1" x14ac:dyDescent="0.25">
      <c r="E873" s="2"/>
      <c r="F873" s="2"/>
      <c r="G873" s="2"/>
      <c r="H873" s="2"/>
    </row>
    <row r="874" spans="5:8" ht="15.75" customHeight="1" x14ac:dyDescent="0.25">
      <c r="E874" s="2"/>
      <c r="F874" s="2"/>
      <c r="G874" s="2"/>
      <c r="H874" s="2"/>
    </row>
    <row r="875" spans="5:8" ht="15.75" customHeight="1" x14ac:dyDescent="0.25">
      <c r="E875" s="2"/>
      <c r="F875" s="2"/>
      <c r="G875" s="2"/>
      <c r="H875" s="2"/>
    </row>
    <row r="876" spans="5:8" ht="15.75" customHeight="1" x14ac:dyDescent="0.25">
      <c r="E876" s="2"/>
      <c r="F876" s="2"/>
      <c r="G876" s="2"/>
      <c r="H876" s="2"/>
    </row>
    <row r="877" spans="5:8" ht="15.75" customHeight="1" x14ac:dyDescent="0.25">
      <c r="E877" s="2"/>
      <c r="F877" s="2"/>
      <c r="G877" s="2"/>
      <c r="H877" s="2"/>
    </row>
    <row r="878" spans="5:8" ht="15.75" customHeight="1" x14ac:dyDescent="0.25">
      <c r="E878" s="2"/>
      <c r="F878" s="2"/>
      <c r="G878" s="2"/>
      <c r="H878" s="2"/>
    </row>
    <row r="879" spans="5:8" ht="15.75" customHeight="1" x14ac:dyDescent="0.25">
      <c r="E879" s="2"/>
      <c r="F879" s="2"/>
      <c r="G879" s="2"/>
      <c r="H879" s="2"/>
    </row>
    <row r="880" spans="5:8" ht="15.75" customHeight="1" x14ac:dyDescent="0.25">
      <c r="E880" s="2"/>
      <c r="F880" s="2"/>
      <c r="G880" s="2"/>
      <c r="H880" s="2"/>
    </row>
    <row r="881" spans="5:8" ht="15.75" customHeight="1" x14ac:dyDescent="0.25">
      <c r="E881" s="2"/>
      <c r="F881" s="2"/>
      <c r="G881" s="2"/>
      <c r="H881" s="2"/>
    </row>
    <row r="882" spans="5:8" ht="15.75" customHeight="1" x14ac:dyDescent="0.25">
      <c r="E882" s="2"/>
      <c r="F882" s="2"/>
      <c r="G882" s="2"/>
      <c r="H882" s="2"/>
    </row>
    <row r="883" spans="5:8" ht="15.75" customHeight="1" x14ac:dyDescent="0.25">
      <c r="E883" s="2"/>
      <c r="F883" s="2"/>
      <c r="G883" s="2"/>
      <c r="H883" s="2"/>
    </row>
    <row r="884" spans="5:8" ht="15.75" customHeight="1" x14ac:dyDescent="0.25">
      <c r="E884" s="2"/>
      <c r="F884" s="2"/>
      <c r="G884" s="2"/>
      <c r="H884" s="2"/>
    </row>
    <row r="885" spans="5:8" ht="15.75" customHeight="1" x14ac:dyDescent="0.25">
      <c r="E885" s="2"/>
      <c r="F885" s="2"/>
      <c r="G885" s="2"/>
      <c r="H885" s="2"/>
    </row>
    <row r="886" spans="5:8" ht="15.75" customHeight="1" x14ac:dyDescent="0.25">
      <c r="E886" s="2"/>
      <c r="F886" s="2"/>
      <c r="G886" s="2"/>
      <c r="H886" s="2"/>
    </row>
    <row r="887" spans="5:8" ht="15.75" customHeight="1" x14ac:dyDescent="0.25">
      <c r="E887" s="2"/>
      <c r="F887" s="2"/>
      <c r="G887" s="2"/>
      <c r="H887" s="2"/>
    </row>
    <row r="888" spans="5:8" ht="15.75" customHeight="1" x14ac:dyDescent="0.25">
      <c r="E888" s="2"/>
      <c r="F888" s="2"/>
      <c r="G888" s="2"/>
      <c r="H888" s="2"/>
    </row>
    <row r="889" spans="5:8" ht="15.75" customHeight="1" x14ac:dyDescent="0.25">
      <c r="E889" s="2"/>
      <c r="F889" s="2"/>
      <c r="G889" s="2"/>
      <c r="H889" s="2"/>
    </row>
    <row r="890" spans="5:8" ht="15.75" customHeight="1" x14ac:dyDescent="0.25">
      <c r="E890" s="2"/>
      <c r="F890" s="2"/>
      <c r="G890" s="2"/>
      <c r="H890" s="2"/>
    </row>
    <row r="891" spans="5:8" ht="15.75" customHeight="1" x14ac:dyDescent="0.25">
      <c r="E891" s="2"/>
      <c r="F891" s="2"/>
      <c r="G891" s="2"/>
      <c r="H891" s="2"/>
    </row>
    <row r="892" spans="5:8" ht="15.75" customHeight="1" x14ac:dyDescent="0.25">
      <c r="E892" s="2"/>
      <c r="F892" s="2"/>
      <c r="G892" s="2"/>
      <c r="H892" s="2"/>
    </row>
    <row r="893" spans="5:8" ht="15.75" customHeight="1" x14ac:dyDescent="0.25">
      <c r="E893" s="2"/>
      <c r="F893" s="2"/>
      <c r="G893" s="2"/>
      <c r="H893" s="2"/>
    </row>
    <row r="894" spans="5:8" ht="15.75" customHeight="1" x14ac:dyDescent="0.25">
      <c r="E894" s="2"/>
      <c r="F894" s="2"/>
      <c r="G894" s="2"/>
      <c r="H894" s="2"/>
    </row>
    <row r="895" spans="5:8" ht="15.75" customHeight="1" x14ac:dyDescent="0.25">
      <c r="E895" s="2"/>
      <c r="F895" s="2"/>
      <c r="G895" s="2"/>
      <c r="H895" s="2"/>
    </row>
    <row r="896" spans="5:8" ht="15.75" customHeight="1" x14ac:dyDescent="0.25">
      <c r="E896" s="2"/>
      <c r="F896" s="2"/>
      <c r="G896" s="2"/>
      <c r="H896" s="2"/>
    </row>
    <row r="897" spans="5:8" ht="15.75" customHeight="1" x14ac:dyDescent="0.25">
      <c r="E897" s="2"/>
      <c r="F897" s="2"/>
      <c r="G897" s="2"/>
      <c r="H897" s="2"/>
    </row>
    <row r="898" spans="5:8" ht="15.75" customHeight="1" x14ac:dyDescent="0.25">
      <c r="E898" s="2"/>
      <c r="F898" s="2"/>
      <c r="G898" s="2"/>
      <c r="H898" s="2"/>
    </row>
    <row r="899" spans="5:8" ht="15.75" customHeight="1" x14ac:dyDescent="0.25">
      <c r="E899" s="2"/>
      <c r="F899" s="2"/>
      <c r="G899" s="2"/>
      <c r="H899" s="2"/>
    </row>
    <row r="900" spans="5:8" ht="15.75" customHeight="1" x14ac:dyDescent="0.25">
      <c r="E900" s="2"/>
      <c r="F900" s="2"/>
      <c r="G900" s="2"/>
      <c r="H900" s="2"/>
    </row>
    <row r="901" spans="5:8" ht="15.75" customHeight="1" x14ac:dyDescent="0.25">
      <c r="E901" s="2"/>
      <c r="F901" s="2"/>
      <c r="G901" s="2"/>
      <c r="H901" s="2"/>
    </row>
    <row r="902" spans="5:8" ht="15.75" customHeight="1" x14ac:dyDescent="0.25">
      <c r="E902" s="2"/>
      <c r="F902" s="2"/>
      <c r="G902" s="2"/>
      <c r="H902" s="2"/>
    </row>
    <row r="903" spans="5:8" ht="15.75" customHeight="1" x14ac:dyDescent="0.25">
      <c r="E903" s="2"/>
      <c r="F903" s="2"/>
      <c r="G903" s="2"/>
      <c r="H903" s="2"/>
    </row>
    <row r="904" spans="5:8" ht="15.75" customHeight="1" x14ac:dyDescent="0.25">
      <c r="E904" s="2"/>
      <c r="F904" s="2"/>
      <c r="G904" s="2"/>
      <c r="H904" s="2"/>
    </row>
    <row r="905" spans="5:8" ht="15.75" customHeight="1" x14ac:dyDescent="0.25">
      <c r="E905" s="2"/>
      <c r="F905" s="2"/>
      <c r="G905" s="2"/>
      <c r="H905" s="2"/>
    </row>
    <row r="906" spans="5:8" ht="15.75" customHeight="1" x14ac:dyDescent="0.25">
      <c r="E906" s="2"/>
      <c r="F906" s="2"/>
      <c r="G906" s="2"/>
      <c r="H906" s="2"/>
    </row>
    <row r="907" spans="5:8" ht="15.75" customHeight="1" x14ac:dyDescent="0.25">
      <c r="E907" s="2"/>
      <c r="F907" s="2"/>
      <c r="G907" s="2"/>
      <c r="H907" s="2"/>
    </row>
    <row r="908" spans="5:8" ht="15.75" customHeight="1" x14ac:dyDescent="0.25">
      <c r="E908" s="2"/>
      <c r="F908" s="2"/>
      <c r="G908" s="2"/>
      <c r="H908" s="2"/>
    </row>
    <row r="909" spans="5:8" ht="15.75" customHeight="1" x14ac:dyDescent="0.25">
      <c r="E909" s="2"/>
      <c r="F909" s="2"/>
      <c r="G909" s="2"/>
      <c r="H909" s="2"/>
    </row>
    <row r="910" spans="5:8" ht="15.75" customHeight="1" x14ac:dyDescent="0.25">
      <c r="E910" s="2"/>
      <c r="F910" s="2"/>
      <c r="G910" s="2"/>
      <c r="H910" s="2"/>
    </row>
    <row r="911" spans="5:8" ht="15.75" customHeight="1" x14ac:dyDescent="0.25">
      <c r="E911" s="2"/>
      <c r="F911" s="2"/>
      <c r="G911" s="2"/>
      <c r="H911" s="2"/>
    </row>
    <row r="912" spans="5:8" ht="15.75" customHeight="1" x14ac:dyDescent="0.25">
      <c r="E912" s="2"/>
      <c r="F912" s="2"/>
      <c r="G912" s="2"/>
      <c r="H912" s="2"/>
    </row>
    <row r="913" spans="5:8" ht="15.75" customHeight="1" x14ac:dyDescent="0.25">
      <c r="E913" s="2"/>
      <c r="F913" s="2"/>
      <c r="G913" s="2"/>
      <c r="H913" s="2"/>
    </row>
    <row r="914" spans="5:8" ht="15.75" customHeight="1" x14ac:dyDescent="0.25">
      <c r="E914" s="2"/>
      <c r="F914" s="2"/>
      <c r="G914" s="2"/>
      <c r="H914" s="2"/>
    </row>
    <row r="915" spans="5:8" ht="15.75" customHeight="1" x14ac:dyDescent="0.25">
      <c r="E915" s="2"/>
      <c r="F915" s="2"/>
      <c r="G915" s="2"/>
      <c r="H915" s="2"/>
    </row>
    <row r="916" spans="5:8" ht="15.75" customHeight="1" x14ac:dyDescent="0.25">
      <c r="E916" s="2"/>
      <c r="F916" s="2"/>
      <c r="G916" s="2"/>
      <c r="H916" s="2"/>
    </row>
    <row r="917" spans="5:8" ht="15.75" customHeight="1" x14ac:dyDescent="0.25">
      <c r="E917" s="2"/>
      <c r="F917" s="2"/>
      <c r="G917" s="2"/>
      <c r="H917" s="2"/>
    </row>
    <row r="918" spans="5:8" ht="15.75" customHeight="1" x14ac:dyDescent="0.25">
      <c r="E918" s="2"/>
      <c r="F918" s="2"/>
      <c r="G918" s="2"/>
      <c r="H918" s="2"/>
    </row>
    <row r="919" spans="5:8" ht="15.75" customHeight="1" x14ac:dyDescent="0.25">
      <c r="E919" s="2"/>
      <c r="F919" s="2"/>
      <c r="G919" s="2"/>
      <c r="H919" s="2"/>
    </row>
    <row r="920" spans="5:8" ht="15.75" customHeight="1" x14ac:dyDescent="0.25">
      <c r="E920" s="2"/>
      <c r="F920" s="2"/>
      <c r="G920" s="2"/>
      <c r="H920" s="2"/>
    </row>
    <row r="921" spans="5:8" ht="15.75" customHeight="1" x14ac:dyDescent="0.25">
      <c r="E921" s="2"/>
      <c r="F921" s="2"/>
      <c r="G921" s="2"/>
      <c r="H921" s="2"/>
    </row>
    <row r="922" spans="5:8" ht="15.75" customHeight="1" x14ac:dyDescent="0.25">
      <c r="E922" s="2"/>
      <c r="F922" s="2"/>
      <c r="G922" s="2"/>
      <c r="H922" s="2"/>
    </row>
    <row r="923" spans="5:8" ht="15.75" customHeight="1" x14ac:dyDescent="0.25">
      <c r="E923" s="2"/>
      <c r="F923" s="2"/>
      <c r="G923" s="2"/>
      <c r="H923" s="2"/>
    </row>
    <row r="924" spans="5:8" ht="15.75" customHeight="1" x14ac:dyDescent="0.25">
      <c r="E924" s="2"/>
      <c r="F924" s="2"/>
      <c r="G924" s="2"/>
      <c r="H924" s="2"/>
    </row>
    <row r="925" spans="5:8" ht="15.75" customHeight="1" x14ac:dyDescent="0.25">
      <c r="E925" s="2"/>
      <c r="F925" s="2"/>
      <c r="G925" s="2"/>
      <c r="H925" s="2"/>
    </row>
    <row r="926" spans="5:8" ht="15.75" customHeight="1" x14ac:dyDescent="0.25">
      <c r="E926" s="2"/>
      <c r="F926" s="2"/>
      <c r="G926" s="2"/>
      <c r="H926" s="2"/>
    </row>
    <row r="927" spans="5:8" ht="15.75" customHeight="1" x14ac:dyDescent="0.25">
      <c r="E927" s="2"/>
      <c r="F927" s="2"/>
      <c r="G927" s="2"/>
      <c r="H927" s="2"/>
    </row>
    <row r="928" spans="5:8" ht="15.75" customHeight="1" x14ac:dyDescent="0.25">
      <c r="E928" s="2"/>
      <c r="F928" s="2"/>
      <c r="G928" s="2"/>
      <c r="H928" s="2"/>
    </row>
    <row r="929" spans="5:8" ht="15.75" customHeight="1" x14ac:dyDescent="0.25">
      <c r="E929" s="2"/>
      <c r="F929" s="2"/>
      <c r="G929" s="2"/>
      <c r="H929" s="2"/>
    </row>
    <row r="930" spans="5:8" ht="15.75" customHeight="1" x14ac:dyDescent="0.25">
      <c r="E930" s="2"/>
      <c r="F930" s="2"/>
      <c r="G930" s="2"/>
      <c r="H930" s="2"/>
    </row>
    <row r="931" spans="5:8" ht="15.75" customHeight="1" x14ac:dyDescent="0.25">
      <c r="E931" s="2"/>
      <c r="F931" s="2"/>
      <c r="G931" s="2"/>
      <c r="H931" s="2"/>
    </row>
    <row r="932" spans="5:8" ht="15.75" customHeight="1" x14ac:dyDescent="0.25">
      <c r="E932" s="2"/>
      <c r="F932" s="2"/>
      <c r="G932" s="2"/>
      <c r="H932" s="2"/>
    </row>
    <row r="933" spans="5:8" ht="15.75" customHeight="1" x14ac:dyDescent="0.25">
      <c r="E933" s="2"/>
      <c r="F933" s="2"/>
      <c r="G933" s="2"/>
      <c r="H933" s="2"/>
    </row>
    <row r="934" spans="5:8" ht="15.75" customHeight="1" x14ac:dyDescent="0.25">
      <c r="E934" s="2"/>
      <c r="F934" s="2"/>
      <c r="G934" s="2"/>
      <c r="H934" s="2"/>
    </row>
    <row r="935" spans="5:8" ht="15.75" customHeight="1" x14ac:dyDescent="0.25">
      <c r="E935" s="2"/>
      <c r="F935" s="2"/>
      <c r="G935" s="2"/>
      <c r="H935" s="2"/>
    </row>
    <row r="936" spans="5:8" ht="15.75" customHeight="1" x14ac:dyDescent="0.25">
      <c r="E936" s="2"/>
      <c r="F936" s="2"/>
      <c r="G936" s="2"/>
      <c r="H936" s="2"/>
    </row>
    <row r="937" spans="5:8" ht="15.75" customHeight="1" x14ac:dyDescent="0.25">
      <c r="E937" s="2"/>
      <c r="F937" s="2"/>
      <c r="G937" s="2"/>
      <c r="H937" s="2"/>
    </row>
    <row r="938" spans="5:8" ht="15.75" customHeight="1" x14ac:dyDescent="0.25">
      <c r="E938" s="2"/>
      <c r="F938" s="2"/>
      <c r="G938" s="2"/>
      <c r="H938" s="2"/>
    </row>
    <row r="939" spans="5:8" ht="15.75" customHeight="1" x14ac:dyDescent="0.25">
      <c r="E939" s="2"/>
      <c r="F939" s="2"/>
      <c r="G939" s="2"/>
      <c r="H939" s="2"/>
    </row>
    <row r="940" spans="5:8" ht="15.75" customHeight="1" x14ac:dyDescent="0.25">
      <c r="E940" s="2"/>
      <c r="F940" s="2"/>
      <c r="G940" s="2"/>
      <c r="H940" s="2"/>
    </row>
    <row r="941" spans="5:8" ht="15.75" customHeight="1" x14ac:dyDescent="0.25">
      <c r="E941" s="2"/>
      <c r="F941" s="2"/>
      <c r="G941" s="2"/>
      <c r="H941" s="2"/>
    </row>
    <row r="942" spans="5:8" ht="15.75" customHeight="1" x14ac:dyDescent="0.25">
      <c r="E942" s="2"/>
      <c r="F942" s="2"/>
      <c r="G942" s="2"/>
      <c r="H942" s="2"/>
    </row>
    <row r="943" spans="5:8" ht="15.75" customHeight="1" x14ac:dyDescent="0.25">
      <c r="E943" s="2"/>
      <c r="F943" s="2"/>
      <c r="G943" s="2"/>
      <c r="H943" s="2"/>
    </row>
    <row r="944" spans="5:8" ht="15.75" customHeight="1" x14ac:dyDescent="0.25">
      <c r="E944" s="2"/>
      <c r="F944" s="2"/>
      <c r="G944" s="2"/>
      <c r="H944" s="2"/>
    </row>
    <row r="945" spans="5:8" ht="15.75" customHeight="1" x14ac:dyDescent="0.25">
      <c r="E945" s="2"/>
      <c r="F945" s="2"/>
      <c r="G945" s="2"/>
      <c r="H945" s="2"/>
    </row>
    <row r="946" spans="5:8" ht="15.75" customHeight="1" x14ac:dyDescent="0.25">
      <c r="E946" s="2"/>
      <c r="F946" s="2"/>
      <c r="G946" s="2"/>
      <c r="H946" s="2"/>
    </row>
    <row r="947" spans="5:8" ht="15.75" customHeight="1" x14ac:dyDescent="0.25">
      <c r="E947" s="2"/>
      <c r="F947" s="2"/>
      <c r="G947" s="2"/>
      <c r="H947" s="2"/>
    </row>
    <row r="948" spans="5:8" ht="15.75" customHeight="1" x14ac:dyDescent="0.25">
      <c r="E948" s="2"/>
      <c r="F948" s="2"/>
      <c r="G948" s="2"/>
      <c r="H948" s="2"/>
    </row>
    <row r="949" spans="5:8" ht="15.75" customHeight="1" x14ac:dyDescent="0.25">
      <c r="E949" s="2"/>
      <c r="F949" s="2"/>
      <c r="G949" s="2"/>
      <c r="H949" s="2"/>
    </row>
    <row r="950" spans="5:8" ht="15.75" customHeight="1" x14ac:dyDescent="0.25">
      <c r="E950" s="2"/>
      <c r="F950" s="2"/>
      <c r="G950" s="2"/>
      <c r="H950" s="2"/>
    </row>
    <row r="951" spans="5:8" ht="15.75" customHeight="1" x14ac:dyDescent="0.25">
      <c r="E951" s="2"/>
      <c r="F951" s="2"/>
      <c r="G951" s="2"/>
      <c r="H951" s="2"/>
    </row>
    <row r="952" spans="5:8" ht="15.75" customHeight="1" x14ac:dyDescent="0.25">
      <c r="E952" s="2"/>
      <c r="F952" s="2"/>
      <c r="G952" s="2"/>
      <c r="H952" s="2"/>
    </row>
    <row r="953" spans="5:8" ht="15.75" customHeight="1" x14ac:dyDescent="0.25">
      <c r="E953" s="2"/>
      <c r="F953" s="2"/>
      <c r="G953" s="2"/>
      <c r="H953" s="2"/>
    </row>
    <row r="954" spans="5:8" ht="15.75" customHeight="1" x14ac:dyDescent="0.25">
      <c r="E954" s="2"/>
      <c r="F954" s="2"/>
      <c r="G954" s="2"/>
      <c r="H954" s="2"/>
    </row>
    <row r="955" spans="5:8" ht="15.75" customHeight="1" x14ac:dyDescent="0.25">
      <c r="E955" s="2"/>
      <c r="F955" s="2"/>
      <c r="G955" s="2"/>
      <c r="H955" s="2"/>
    </row>
    <row r="956" spans="5:8" ht="15.75" customHeight="1" x14ac:dyDescent="0.25">
      <c r="E956" s="2"/>
      <c r="F956" s="2"/>
      <c r="G956" s="2"/>
      <c r="H956" s="2"/>
    </row>
    <row r="957" spans="5:8" ht="15.75" customHeight="1" x14ac:dyDescent="0.25">
      <c r="E957" s="2"/>
      <c r="F957" s="2"/>
      <c r="G957" s="2"/>
      <c r="H957" s="2"/>
    </row>
    <row r="958" spans="5:8" ht="15.75" customHeight="1" x14ac:dyDescent="0.25">
      <c r="E958" s="2"/>
      <c r="F958" s="2"/>
      <c r="G958" s="2"/>
      <c r="H958" s="2"/>
    </row>
    <row r="959" spans="5:8" ht="15.75" customHeight="1" x14ac:dyDescent="0.25">
      <c r="E959" s="2"/>
      <c r="F959" s="2"/>
      <c r="G959" s="2"/>
      <c r="H959" s="2"/>
    </row>
    <row r="960" spans="5:8" ht="15.75" customHeight="1" x14ac:dyDescent="0.25">
      <c r="E960" s="2"/>
      <c r="F960" s="2"/>
      <c r="G960" s="2"/>
      <c r="H960" s="2"/>
    </row>
    <row r="961" spans="5:8" ht="15.75" customHeight="1" x14ac:dyDescent="0.25">
      <c r="E961" s="2"/>
      <c r="F961" s="2"/>
      <c r="G961" s="2"/>
      <c r="H961" s="2"/>
    </row>
    <row r="962" spans="5:8" ht="15.75" customHeight="1" x14ac:dyDescent="0.25">
      <c r="E962" s="2"/>
      <c r="F962" s="2"/>
      <c r="G962" s="2"/>
      <c r="H962" s="2"/>
    </row>
    <row r="963" spans="5:8" ht="15.75" customHeight="1" x14ac:dyDescent="0.25">
      <c r="E963" s="2"/>
      <c r="F963" s="2"/>
      <c r="G963" s="2"/>
      <c r="H963" s="2"/>
    </row>
    <row r="964" spans="5:8" ht="15.75" customHeight="1" x14ac:dyDescent="0.25">
      <c r="E964" s="2"/>
      <c r="F964" s="2"/>
      <c r="G964" s="2"/>
      <c r="H964" s="2"/>
    </row>
    <row r="965" spans="5:8" ht="15.75" customHeight="1" x14ac:dyDescent="0.25">
      <c r="E965" s="2"/>
      <c r="F965" s="2"/>
      <c r="G965" s="2"/>
      <c r="H965" s="2"/>
    </row>
    <row r="966" spans="5:8" ht="15.75" customHeight="1" x14ac:dyDescent="0.25">
      <c r="E966" s="2"/>
      <c r="F966" s="2"/>
      <c r="G966" s="2"/>
      <c r="H966" s="2"/>
    </row>
    <row r="967" spans="5:8" ht="15.75" customHeight="1" x14ac:dyDescent="0.25">
      <c r="E967" s="2"/>
      <c r="F967" s="2"/>
      <c r="G967" s="2"/>
      <c r="H967" s="2"/>
    </row>
    <row r="968" spans="5:8" ht="15.75" customHeight="1" x14ac:dyDescent="0.25">
      <c r="E968" s="2"/>
      <c r="F968" s="2"/>
      <c r="G968" s="2"/>
      <c r="H968" s="2"/>
    </row>
    <row r="969" spans="5:8" ht="15.75" customHeight="1" x14ac:dyDescent="0.25">
      <c r="E969" s="2"/>
      <c r="F969" s="2"/>
      <c r="G969" s="2"/>
      <c r="H969" s="2"/>
    </row>
    <row r="970" spans="5:8" ht="15.75" customHeight="1" x14ac:dyDescent="0.25">
      <c r="E970" s="2"/>
      <c r="F970" s="2"/>
      <c r="G970" s="2"/>
      <c r="H970" s="2"/>
    </row>
    <row r="971" spans="5:8" ht="15.75" customHeight="1" x14ac:dyDescent="0.25">
      <c r="E971" s="2"/>
      <c r="F971" s="2"/>
      <c r="G971" s="2"/>
      <c r="H971" s="2"/>
    </row>
    <row r="972" spans="5:8" ht="15.75" customHeight="1" x14ac:dyDescent="0.25">
      <c r="E972" s="2"/>
      <c r="F972" s="2"/>
      <c r="G972" s="2"/>
      <c r="H972" s="2"/>
    </row>
    <row r="973" spans="5:8" ht="15.75" customHeight="1" x14ac:dyDescent="0.25">
      <c r="E973" s="2"/>
      <c r="F973" s="2"/>
      <c r="G973" s="2"/>
      <c r="H973" s="2"/>
    </row>
    <row r="974" spans="5:8" ht="15.75" customHeight="1" x14ac:dyDescent="0.25">
      <c r="E974" s="2"/>
      <c r="F974" s="2"/>
      <c r="G974" s="2"/>
      <c r="H974" s="2"/>
    </row>
    <row r="975" spans="5:8" ht="15.75" customHeight="1" x14ac:dyDescent="0.25">
      <c r="E975" s="2"/>
      <c r="F975" s="2"/>
      <c r="G975" s="2"/>
      <c r="H975" s="2"/>
    </row>
    <row r="976" spans="5:8" ht="15.75" customHeight="1" x14ac:dyDescent="0.25">
      <c r="E976" s="2"/>
      <c r="F976" s="2"/>
      <c r="G976" s="2"/>
      <c r="H976" s="2"/>
    </row>
    <row r="977" spans="5:8" ht="15.75" customHeight="1" x14ac:dyDescent="0.25">
      <c r="E977" s="2"/>
      <c r="F977" s="2"/>
      <c r="G977" s="2"/>
      <c r="H977" s="2"/>
    </row>
    <row r="978" spans="5:8" ht="15.75" customHeight="1" x14ac:dyDescent="0.25">
      <c r="E978" s="2"/>
      <c r="F978" s="2"/>
      <c r="G978" s="2"/>
      <c r="H978" s="2"/>
    </row>
    <row r="979" spans="5:8" ht="15.75" customHeight="1" x14ac:dyDescent="0.25">
      <c r="E979" s="2"/>
      <c r="F979" s="2"/>
      <c r="G979" s="2"/>
      <c r="H979" s="2"/>
    </row>
    <row r="980" spans="5:8" ht="15.75" customHeight="1" x14ac:dyDescent="0.25">
      <c r="E980" s="2"/>
      <c r="F980" s="2"/>
      <c r="G980" s="2"/>
      <c r="H980" s="2"/>
    </row>
    <row r="981" spans="5:8" ht="15.75" customHeight="1" x14ac:dyDescent="0.25">
      <c r="E981" s="2"/>
      <c r="F981" s="2"/>
      <c r="G981" s="2"/>
      <c r="H981" s="2"/>
    </row>
    <row r="982" spans="5:8" ht="15.75" customHeight="1" x14ac:dyDescent="0.25">
      <c r="E982" s="2"/>
      <c r="F982" s="2"/>
      <c r="G982" s="2"/>
      <c r="H982" s="2"/>
    </row>
    <row r="983" spans="5:8" ht="15.75" customHeight="1" x14ac:dyDescent="0.25">
      <c r="E983" s="2"/>
      <c r="F983" s="2"/>
      <c r="G983" s="2"/>
      <c r="H983" s="2"/>
    </row>
    <row r="984" spans="5:8" ht="15.75" customHeight="1" x14ac:dyDescent="0.25">
      <c r="E984" s="2"/>
      <c r="F984" s="2"/>
      <c r="G984" s="2"/>
      <c r="H984" s="2"/>
    </row>
    <row r="985" spans="5:8" ht="15.75" customHeight="1" x14ac:dyDescent="0.25">
      <c r="E985" s="2"/>
      <c r="F985" s="2"/>
      <c r="G985" s="2"/>
      <c r="H985" s="2"/>
    </row>
    <row r="986" spans="5:8" ht="15.75" customHeight="1" x14ac:dyDescent="0.25">
      <c r="E986" s="2"/>
      <c r="F986" s="2"/>
      <c r="G986" s="2"/>
      <c r="H986" s="2"/>
    </row>
    <row r="987" spans="5:8" ht="15.75" customHeight="1" x14ac:dyDescent="0.25">
      <c r="E987" s="2"/>
      <c r="F987" s="2"/>
      <c r="G987" s="2"/>
      <c r="H987" s="2"/>
    </row>
    <row r="988" spans="5:8" ht="15.75" customHeight="1" x14ac:dyDescent="0.25">
      <c r="E988" s="2"/>
      <c r="F988" s="2"/>
      <c r="G988" s="2"/>
      <c r="H988" s="2"/>
    </row>
    <row r="989" spans="5:8" ht="15.75" customHeight="1" x14ac:dyDescent="0.25">
      <c r="E989" s="2"/>
      <c r="F989" s="2"/>
      <c r="G989" s="2"/>
      <c r="H989" s="2"/>
    </row>
    <row r="990" spans="5:8" ht="15.75" customHeight="1" x14ac:dyDescent="0.25">
      <c r="E990" s="2"/>
      <c r="F990" s="2"/>
      <c r="G990" s="2"/>
      <c r="H990" s="2"/>
    </row>
    <row r="991" spans="5:8" ht="15.75" customHeight="1" x14ac:dyDescent="0.25">
      <c r="E991" s="2"/>
      <c r="F991" s="2"/>
      <c r="G991" s="2"/>
      <c r="H991" s="2"/>
    </row>
    <row r="992" spans="5:8" ht="15.75" customHeight="1" x14ac:dyDescent="0.25">
      <c r="E992" s="2"/>
      <c r="F992" s="2"/>
      <c r="G992" s="2"/>
      <c r="H992" s="2"/>
    </row>
    <row r="993" spans="5:8" ht="15.75" customHeight="1" x14ac:dyDescent="0.25">
      <c r="E993" s="2"/>
      <c r="F993" s="2"/>
      <c r="G993" s="2"/>
      <c r="H993" s="2"/>
    </row>
    <row r="994" spans="5:8" ht="15.75" customHeight="1" x14ac:dyDescent="0.25">
      <c r="E994" s="2"/>
      <c r="F994" s="2"/>
      <c r="G994" s="2"/>
      <c r="H994" s="2"/>
    </row>
    <row r="995" spans="5:8" ht="15.75" customHeight="1" x14ac:dyDescent="0.25">
      <c r="E995" s="2"/>
      <c r="F995" s="2"/>
      <c r="G995" s="2"/>
      <c r="H995" s="2"/>
    </row>
    <row r="996" spans="5:8" ht="15.75" customHeight="1" x14ac:dyDescent="0.25">
      <c r="E996" s="2"/>
      <c r="F996" s="2"/>
      <c r="G996" s="2"/>
      <c r="H996" s="2"/>
    </row>
    <row r="997" spans="5:8" ht="15.75" customHeight="1" x14ac:dyDescent="0.25">
      <c r="E997" s="2"/>
      <c r="F997" s="2"/>
      <c r="G997" s="2"/>
      <c r="H997" s="2"/>
    </row>
    <row r="998" spans="5:8" ht="15.75" customHeight="1" x14ac:dyDescent="0.25">
      <c r="E998" s="2"/>
      <c r="F998" s="2"/>
      <c r="G998" s="2"/>
      <c r="H998" s="2"/>
    </row>
    <row r="999" spans="5:8" ht="15.75" customHeight="1" x14ac:dyDescent="0.25">
      <c r="E999" s="2"/>
      <c r="F999" s="2"/>
      <c r="G999" s="2"/>
      <c r="H999" s="2"/>
    </row>
    <row r="1000" spans="5:8" ht="15.75" customHeight="1" x14ac:dyDescent="0.25">
      <c r="E1000" s="2"/>
      <c r="F1000" s="2"/>
      <c r="G1000" s="2"/>
      <c r="H1000" s="2"/>
    </row>
  </sheetData>
  <autoFilter ref="A1:H1" xr:uid="{00000000-0009-0000-0000-000003000000}"/>
  <mergeCells count="1">
    <mergeCell ref="P47:Q4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9"/>
  <sheetViews>
    <sheetView topLeftCell="A62" workbookViewId="0">
      <selection activeCell="C84" sqref="C84"/>
    </sheetView>
  </sheetViews>
  <sheetFormatPr baseColWidth="10" defaultColWidth="14.42578125" defaultRowHeight="15" customHeight="1" x14ac:dyDescent="0.25"/>
  <cols>
    <col min="1" max="1" width="22.140625" customWidth="1"/>
    <col min="2" max="2" width="5" hidden="1" customWidth="1"/>
    <col min="3" max="3" width="48.140625" customWidth="1"/>
    <col min="4" max="4" width="10.7109375" hidden="1" customWidth="1"/>
    <col min="5" max="6" width="15.5703125" hidden="1" customWidth="1"/>
    <col min="7" max="7" width="26.140625" hidden="1" customWidth="1"/>
    <col min="8" max="8" width="3.28515625" hidden="1" customWidth="1"/>
    <col min="9" max="9" width="16.7109375" hidden="1" customWidth="1"/>
    <col min="10" max="14" width="10.7109375" hidden="1" customWidth="1"/>
    <col min="15" max="15" width="18.42578125" hidden="1" customWidth="1"/>
    <col min="16" max="16" width="21.42578125" hidden="1" customWidth="1"/>
    <col min="17" max="17" width="16.7109375" hidden="1" customWidth="1"/>
    <col min="18" max="18" width="14.28515625" hidden="1" customWidth="1"/>
    <col min="19" max="19" width="10.7109375" customWidth="1"/>
    <col min="20" max="20" width="18.42578125" customWidth="1"/>
    <col min="21" max="21" width="15.5703125" customWidth="1"/>
    <col min="22" max="22" width="15.42578125" customWidth="1"/>
    <col min="23" max="23" width="16.7109375" customWidth="1"/>
    <col min="24" max="24" width="14.28515625" customWidth="1"/>
    <col min="25" max="25" width="16.7109375" customWidth="1"/>
  </cols>
  <sheetData>
    <row r="1" spans="1:25" x14ac:dyDescent="0.25">
      <c r="A1" s="7" t="s">
        <v>0</v>
      </c>
      <c r="B1" s="7" t="s">
        <v>2</v>
      </c>
      <c r="C1" s="7" t="s">
        <v>3</v>
      </c>
      <c r="D1" s="7" t="s">
        <v>1</v>
      </c>
      <c r="E1" s="7" t="s">
        <v>4</v>
      </c>
      <c r="F1" s="7" t="s">
        <v>5</v>
      </c>
      <c r="G1" s="7" t="s">
        <v>122</v>
      </c>
      <c r="H1" s="7" t="s">
        <v>123</v>
      </c>
      <c r="I1" s="7" t="s">
        <v>124</v>
      </c>
      <c r="J1" s="7" t="s">
        <v>9</v>
      </c>
      <c r="K1" s="7" t="s">
        <v>7</v>
      </c>
      <c r="L1" s="7" t="s">
        <v>8</v>
      </c>
      <c r="M1" s="7" t="s">
        <v>19</v>
      </c>
      <c r="N1" s="7" t="s">
        <v>11</v>
      </c>
      <c r="O1" s="7" t="s">
        <v>6</v>
      </c>
      <c r="P1" s="7" t="s">
        <v>10</v>
      </c>
      <c r="Q1" s="7" t="s">
        <v>14</v>
      </c>
      <c r="R1" s="7" t="s">
        <v>12</v>
      </c>
      <c r="S1" s="7" t="s">
        <v>13</v>
      </c>
      <c r="T1" s="8" t="s">
        <v>15</v>
      </c>
      <c r="U1" s="8" t="s">
        <v>16</v>
      </c>
      <c r="V1" s="8" t="s">
        <v>17</v>
      </c>
      <c r="W1" s="8" t="s">
        <v>18</v>
      </c>
      <c r="Y1" s="26"/>
    </row>
    <row r="2" spans="1:25" x14ac:dyDescent="0.25">
      <c r="A2" s="7" t="s">
        <v>460</v>
      </c>
      <c r="B2" s="7">
        <v>3</v>
      </c>
      <c r="C2" s="7" t="s">
        <v>461</v>
      </c>
      <c r="D2" s="7"/>
      <c r="E2" s="7" t="s">
        <v>22</v>
      </c>
      <c r="F2" s="7"/>
      <c r="G2" s="7" t="s">
        <v>42</v>
      </c>
      <c r="H2" s="7"/>
      <c r="I2" s="7">
        <v>3105767911</v>
      </c>
      <c r="J2" s="7" t="s">
        <v>54</v>
      </c>
      <c r="K2" s="7" t="s">
        <v>24</v>
      </c>
      <c r="L2" s="7" t="s">
        <v>32</v>
      </c>
      <c r="M2" s="7" t="s">
        <v>29</v>
      </c>
      <c r="N2" s="7" t="s">
        <v>28</v>
      </c>
      <c r="O2" s="7" t="s">
        <v>42</v>
      </c>
      <c r="P2" s="7" t="s">
        <v>167</v>
      </c>
      <c r="Q2" s="7" t="s">
        <v>22</v>
      </c>
      <c r="R2" s="27">
        <v>45077</v>
      </c>
      <c r="S2" s="27">
        <v>45077</v>
      </c>
      <c r="T2" s="8">
        <v>22000</v>
      </c>
      <c r="U2" s="8">
        <v>22000</v>
      </c>
      <c r="V2" s="8">
        <v>4180</v>
      </c>
      <c r="W2" s="8">
        <v>26180</v>
      </c>
      <c r="X2" s="28" t="s">
        <v>462</v>
      </c>
      <c r="Y2" s="29">
        <v>660</v>
      </c>
    </row>
    <row r="3" spans="1:25" x14ac:dyDescent="0.25">
      <c r="A3" s="7" t="s">
        <v>463</v>
      </c>
      <c r="B3" s="7">
        <v>3</v>
      </c>
      <c r="C3" s="7" t="s">
        <v>464</v>
      </c>
      <c r="D3" s="7"/>
      <c r="E3" s="7" t="s">
        <v>22</v>
      </c>
      <c r="F3" s="7"/>
      <c r="G3" s="7" t="s">
        <v>42</v>
      </c>
      <c r="H3" s="7"/>
      <c r="I3" s="7">
        <v>3108066064</v>
      </c>
      <c r="J3" s="7" t="s">
        <v>54</v>
      </c>
      <c r="K3" s="7" t="s">
        <v>24</v>
      </c>
      <c r="L3" s="7" t="s">
        <v>72</v>
      </c>
      <c r="M3" s="7" t="s">
        <v>29</v>
      </c>
      <c r="N3" s="7" t="s">
        <v>28</v>
      </c>
      <c r="O3" s="7" t="s">
        <v>42</v>
      </c>
      <c r="P3" s="7" t="s">
        <v>61</v>
      </c>
      <c r="Q3" s="7" t="s">
        <v>22</v>
      </c>
      <c r="R3" s="27">
        <v>45077</v>
      </c>
      <c r="S3" s="27">
        <v>45077</v>
      </c>
      <c r="T3" s="8">
        <v>216000</v>
      </c>
      <c r="U3" s="8">
        <v>216000</v>
      </c>
      <c r="V3" s="8">
        <v>41040</v>
      </c>
      <c r="W3" s="8">
        <v>257040</v>
      </c>
      <c r="X3" s="28" t="s">
        <v>462</v>
      </c>
      <c r="Y3" s="29">
        <v>6480</v>
      </c>
    </row>
    <row r="4" spans="1:25" x14ac:dyDescent="0.25">
      <c r="A4" s="7" t="s">
        <v>465</v>
      </c>
      <c r="B4" s="7">
        <v>3</v>
      </c>
      <c r="C4" s="7" t="s">
        <v>466</v>
      </c>
      <c r="D4" s="7"/>
      <c r="E4" s="7" t="s">
        <v>22</v>
      </c>
      <c r="F4" s="7"/>
      <c r="G4" s="7" t="s">
        <v>42</v>
      </c>
      <c r="H4" s="7"/>
      <c r="I4" s="7">
        <v>3118671230</v>
      </c>
      <c r="J4" s="7" t="s">
        <v>54</v>
      </c>
      <c r="K4" s="7" t="s">
        <v>24</v>
      </c>
      <c r="L4" s="7" t="s">
        <v>72</v>
      </c>
      <c r="M4" s="7" t="s">
        <v>29</v>
      </c>
      <c r="N4" s="7" t="s">
        <v>28</v>
      </c>
      <c r="O4" s="7" t="s">
        <v>42</v>
      </c>
      <c r="P4" s="7" t="s">
        <v>27</v>
      </c>
      <c r="Q4" s="7" t="s">
        <v>22</v>
      </c>
      <c r="R4" s="27">
        <v>45076</v>
      </c>
      <c r="S4" s="27">
        <v>45076</v>
      </c>
      <c r="T4" s="8">
        <v>44000</v>
      </c>
      <c r="U4" s="8">
        <v>44000</v>
      </c>
      <c r="V4" s="8">
        <v>8360</v>
      </c>
      <c r="W4" s="8">
        <v>52360</v>
      </c>
      <c r="X4" s="30" t="s">
        <v>462</v>
      </c>
      <c r="Y4" s="31">
        <v>1320</v>
      </c>
    </row>
    <row r="5" spans="1:25" x14ac:dyDescent="0.25">
      <c r="A5" s="7" t="s">
        <v>467</v>
      </c>
      <c r="B5" s="7">
        <v>3</v>
      </c>
      <c r="C5" s="7" t="s">
        <v>95</v>
      </c>
      <c r="D5" s="7"/>
      <c r="E5" s="7" t="s">
        <v>22</v>
      </c>
      <c r="F5" s="7"/>
      <c r="G5" s="7"/>
      <c r="H5" s="7"/>
      <c r="I5" s="7"/>
      <c r="J5" s="7"/>
      <c r="K5" s="7" t="s">
        <v>24</v>
      </c>
      <c r="L5" s="7" t="s">
        <v>32</v>
      </c>
      <c r="M5" s="7" t="s">
        <v>29</v>
      </c>
      <c r="N5" s="7" t="s">
        <v>28</v>
      </c>
      <c r="O5" s="7" t="s">
        <v>46</v>
      </c>
      <c r="P5" s="7" t="s">
        <v>27</v>
      </c>
      <c r="Q5" s="7" t="s">
        <v>22</v>
      </c>
      <c r="R5" s="27">
        <v>45073</v>
      </c>
      <c r="S5" s="27">
        <v>45073</v>
      </c>
      <c r="T5" s="8">
        <v>110000</v>
      </c>
      <c r="U5" s="8">
        <v>110000</v>
      </c>
      <c r="V5" s="8">
        <v>20900</v>
      </c>
      <c r="W5" s="8">
        <v>130900</v>
      </c>
      <c r="X5" s="30" t="s">
        <v>462</v>
      </c>
      <c r="Y5" s="32">
        <v>3300</v>
      </c>
    </row>
    <row r="6" spans="1:25" x14ac:dyDescent="0.25">
      <c r="A6" s="7" t="s">
        <v>468</v>
      </c>
      <c r="B6" s="7">
        <v>3</v>
      </c>
      <c r="C6" s="7" t="s">
        <v>469</v>
      </c>
      <c r="D6" s="7"/>
      <c r="E6" s="7" t="s">
        <v>22</v>
      </c>
      <c r="F6" s="7"/>
      <c r="G6" s="7" t="s">
        <v>42</v>
      </c>
      <c r="H6" s="7" t="s">
        <v>470</v>
      </c>
      <c r="I6" s="7">
        <v>3173333673</v>
      </c>
      <c r="J6" s="7" t="s">
        <v>82</v>
      </c>
      <c r="K6" s="7" t="s">
        <v>24</v>
      </c>
      <c r="L6" s="7" t="s">
        <v>32</v>
      </c>
      <c r="M6" s="7" t="s">
        <v>29</v>
      </c>
      <c r="N6" s="7" t="s">
        <v>28</v>
      </c>
      <c r="O6" s="7" t="s">
        <v>42</v>
      </c>
      <c r="P6" s="7" t="s">
        <v>33</v>
      </c>
      <c r="Q6" s="7" t="s">
        <v>22</v>
      </c>
      <c r="R6" s="27">
        <v>45072</v>
      </c>
      <c r="S6" s="27">
        <v>45075</v>
      </c>
      <c r="T6" s="8">
        <v>9213120</v>
      </c>
      <c r="U6" s="8">
        <v>9213120</v>
      </c>
      <c r="V6" s="8">
        <v>1750492.8</v>
      </c>
      <c r="W6" s="8">
        <v>10963612.800000001</v>
      </c>
      <c r="X6" s="30" t="s">
        <v>471</v>
      </c>
      <c r="Y6" s="32">
        <v>236541</v>
      </c>
    </row>
    <row r="7" spans="1:25" x14ac:dyDescent="0.25">
      <c r="A7" s="7" t="s">
        <v>472</v>
      </c>
      <c r="B7" s="7">
        <v>3</v>
      </c>
      <c r="C7" s="7" t="s">
        <v>473</v>
      </c>
      <c r="D7" s="7"/>
      <c r="E7" s="7" t="s">
        <v>22</v>
      </c>
      <c r="F7" s="7"/>
      <c r="G7" s="7" t="s">
        <v>42</v>
      </c>
      <c r="H7" s="7"/>
      <c r="I7" s="7">
        <v>3153329949</v>
      </c>
      <c r="J7" s="7" t="s">
        <v>54</v>
      </c>
      <c r="K7" s="7" t="s">
        <v>24</v>
      </c>
      <c r="L7" s="7" t="s">
        <v>32</v>
      </c>
      <c r="M7" s="7" t="s">
        <v>29</v>
      </c>
      <c r="N7" s="7" t="s">
        <v>28</v>
      </c>
      <c r="O7" s="7" t="s">
        <v>42</v>
      </c>
      <c r="P7" s="7" t="s">
        <v>61</v>
      </c>
      <c r="Q7" s="7" t="s">
        <v>22</v>
      </c>
      <c r="R7" s="27">
        <v>45072</v>
      </c>
      <c r="S7" s="27">
        <v>45072</v>
      </c>
      <c r="T7" s="8">
        <v>22000</v>
      </c>
      <c r="U7" s="8">
        <v>22000</v>
      </c>
      <c r="V7" s="8">
        <v>4180</v>
      </c>
      <c r="W7" s="8">
        <v>26180</v>
      </c>
      <c r="X7" s="30" t="s">
        <v>462</v>
      </c>
      <c r="Y7" s="32">
        <v>660</v>
      </c>
    </row>
    <row r="8" spans="1:25" x14ac:dyDescent="0.25">
      <c r="A8" s="7" t="s">
        <v>474</v>
      </c>
      <c r="B8" s="7">
        <v>3</v>
      </c>
      <c r="C8" s="7" t="s">
        <v>475</v>
      </c>
      <c r="D8" s="7"/>
      <c r="E8" s="7" t="s">
        <v>22</v>
      </c>
      <c r="F8" s="7"/>
      <c r="G8" s="7" t="s">
        <v>476</v>
      </c>
      <c r="H8" s="7" t="s">
        <v>477</v>
      </c>
      <c r="I8" s="7">
        <v>3156544032</v>
      </c>
      <c r="J8" s="7" t="s">
        <v>26</v>
      </c>
      <c r="K8" s="7" t="s">
        <v>130</v>
      </c>
      <c r="L8" s="7" t="s">
        <v>32</v>
      </c>
      <c r="M8" s="7" t="s">
        <v>29</v>
      </c>
      <c r="N8" s="7" t="s">
        <v>28</v>
      </c>
      <c r="O8" s="7" t="s">
        <v>478</v>
      </c>
      <c r="P8" s="7" t="s">
        <v>27</v>
      </c>
      <c r="Q8" s="7" t="s">
        <v>22</v>
      </c>
      <c r="R8" s="27">
        <v>45071</v>
      </c>
      <c r="S8" s="27">
        <v>45071</v>
      </c>
      <c r="T8" s="8">
        <v>2300000</v>
      </c>
      <c r="U8" s="8">
        <v>2300000</v>
      </c>
      <c r="V8" s="8">
        <v>437000</v>
      </c>
      <c r="W8" s="8">
        <v>2737000</v>
      </c>
      <c r="X8" s="30" t="s">
        <v>479</v>
      </c>
      <c r="Y8" s="32">
        <v>46000</v>
      </c>
    </row>
    <row r="9" spans="1:25" x14ac:dyDescent="0.25">
      <c r="A9" s="7" t="s">
        <v>480</v>
      </c>
      <c r="B9" s="7">
        <v>3</v>
      </c>
      <c r="C9" s="7" t="s">
        <v>481</v>
      </c>
      <c r="D9" s="7">
        <v>39495</v>
      </c>
      <c r="E9" s="7" t="s">
        <v>22</v>
      </c>
      <c r="F9" s="7"/>
      <c r="G9" s="7" t="s">
        <v>114</v>
      </c>
      <c r="H9" s="7" t="s">
        <v>482</v>
      </c>
      <c r="I9" s="7">
        <v>3160459169</v>
      </c>
      <c r="J9" s="7" t="s">
        <v>26</v>
      </c>
      <c r="K9" s="7" t="s">
        <v>24</v>
      </c>
      <c r="L9" s="7" t="s">
        <v>25</v>
      </c>
      <c r="M9" s="7" t="s">
        <v>29</v>
      </c>
      <c r="N9" s="7" t="s">
        <v>28</v>
      </c>
      <c r="O9" s="7" t="s">
        <v>114</v>
      </c>
      <c r="P9" s="7" t="s">
        <v>47</v>
      </c>
      <c r="Q9" s="7" t="s">
        <v>22</v>
      </c>
      <c r="R9" s="27">
        <v>45071</v>
      </c>
      <c r="S9" s="27">
        <v>45071</v>
      </c>
      <c r="T9" s="8">
        <v>27000</v>
      </c>
      <c r="U9" s="8">
        <v>27000</v>
      </c>
      <c r="V9" s="8">
        <v>5130</v>
      </c>
      <c r="W9" s="8">
        <v>32130</v>
      </c>
      <c r="X9" s="30" t="s">
        <v>462</v>
      </c>
      <c r="Y9" s="32">
        <v>810</v>
      </c>
    </row>
    <row r="10" spans="1:25" x14ac:dyDescent="0.25">
      <c r="A10" s="7" t="s">
        <v>483</v>
      </c>
      <c r="B10" s="7">
        <v>3</v>
      </c>
      <c r="C10" s="7" t="s">
        <v>484</v>
      </c>
      <c r="D10" s="7">
        <v>39494</v>
      </c>
      <c r="E10" s="7" t="s">
        <v>22</v>
      </c>
      <c r="F10" s="7"/>
      <c r="G10" s="7" t="s">
        <v>46</v>
      </c>
      <c r="H10" s="7" t="s">
        <v>485</v>
      </c>
      <c r="I10" s="7">
        <v>3107745811</v>
      </c>
      <c r="J10" s="7" t="s">
        <v>196</v>
      </c>
      <c r="K10" s="7" t="s">
        <v>24</v>
      </c>
      <c r="L10" s="7" t="s">
        <v>25</v>
      </c>
      <c r="M10" s="7" t="s">
        <v>29</v>
      </c>
      <c r="N10" s="7" t="s">
        <v>28</v>
      </c>
      <c r="O10" s="7" t="s">
        <v>46</v>
      </c>
      <c r="P10" s="7" t="s">
        <v>47</v>
      </c>
      <c r="Q10" s="7" t="s">
        <v>22</v>
      </c>
      <c r="R10" s="27">
        <v>45071</v>
      </c>
      <c r="S10" s="27">
        <v>45072</v>
      </c>
      <c r="T10" s="8">
        <v>761000</v>
      </c>
      <c r="U10" s="8">
        <v>776000</v>
      </c>
      <c r="V10" s="8">
        <v>147440</v>
      </c>
      <c r="W10" s="8">
        <v>923440</v>
      </c>
      <c r="X10" s="30" t="s">
        <v>471</v>
      </c>
      <c r="Y10" s="32">
        <v>19786</v>
      </c>
    </row>
    <row r="11" spans="1:25" x14ac:dyDescent="0.25">
      <c r="A11" s="7" t="s">
        <v>486</v>
      </c>
      <c r="B11" s="7">
        <v>3</v>
      </c>
      <c r="C11" s="7" t="s">
        <v>487</v>
      </c>
      <c r="D11" s="7"/>
      <c r="E11" s="7" t="s">
        <v>22</v>
      </c>
      <c r="F11" s="7"/>
      <c r="G11" s="7" t="s">
        <v>42</v>
      </c>
      <c r="H11" s="7"/>
      <c r="I11" s="7">
        <v>3166205300</v>
      </c>
      <c r="J11" s="7" t="s">
        <v>54</v>
      </c>
      <c r="K11" s="7" t="s">
        <v>24</v>
      </c>
      <c r="L11" s="7" t="s">
        <v>60</v>
      </c>
      <c r="M11" s="7" t="s">
        <v>29</v>
      </c>
      <c r="N11" s="7" t="s">
        <v>28</v>
      </c>
      <c r="O11" s="7" t="s">
        <v>42</v>
      </c>
      <c r="P11" s="7" t="s">
        <v>61</v>
      </c>
      <c r="Q11" s="7" t="s">
        <v>22</v>
      </c>
      <c r="R11" s="27">
        <v>45071</v>
      </c>
      <c r="S11" s="27">
        <v>45071</v>
      </c>
      <c r="T11" s="8">
        <v>38000</v>
      </c>
      <c r="U11" s="8">
        <v>38000</v>
      </c>
      <c r="V11" s="8">
        <v>7220</v>
      </c>
      <c r="W11" s="8">
        <v>45220</v>
      </c>
      <c r="X11" s="30" t="s">
        <v>462</v>
      </c>
      <c r="Y11" s="32">
        <v>1140</v>
      </c>
    </row>
    <row r="12" spans="1:25" x14ac:dyDescent="0.25">
      <c r="A12" s="7" t="s">
        <v>488</v>
      </c>
      <c r="B12" s="7">
        <v>3</v>
      </c>
      <c r="C12" s="7" t="s">
        <v>489</v>
      </c>
      <c r="D12" s="7"/>
      <c r="E12" s="7" t="s">
        <v>22</v>
      </c>
      <c r="F12" s="7"/>
      <c r="G12" s="7" t="s">
        <v>490</v>
      </c>
      <c r="H12" s="7"/>
      <c r="I12" s="7">
        <v>3107846507</v>
      </c>
      <c r="J12" s="7" t="s">
        <v>54</v>
      </c>
      <c r="K12" s="7" t="s">
        <v>24</v>
      </c>
      <c r="L12" s="7" t="s">
        <v>32</v>
      </c>
      <c r="M12" s="7" t="s">
        <v>29</v>
      </c>
      <c r="N12" s="7" t="s">
        <v>28</v>
      </c>
      <c r="O12" s="7" t="s">
        <v>490</v>
      </c>
      <c r="P12" s="7" t="s">
        <v>27</v>
      </c>
      <c r="Q12" s="7" t="s">
        <v>22</v>
      </c>
      <c r="R12" s="27">
        <v>45070</v>
      </c>
      <c r="S12" s="27">
        <v>45071</v>
      </c>
      <c r="T12" s="8">
        <v>187048</v>
      </c>
      <c r="U12" s="8">
        <v>187048</v>
      </c>
      <c r="V12" s="8">
        <v>35539.120000000003</v>
      </c>
      <c r="W12" s="8">
        <v>222587.12</v>
      </c>
      <c r="X12" s="30" t="s">
        <v>479</v>
      </c>
      <c r="Y12" s="32">
        <v>3740.96</v>
      </c>
    </row>
    <row r="13" spans="1:25" x14ac:dyDescent="0.25">
      <c r="A13" s="7" t="s">
        <v>491</v>
      </c>
      <c r="B13" s="7">
        <v>3</v>
      </c>
      <c r="C13" s="7" t="s">
        <v>492</v>
      </c>
      <c r="D13" s="7"/>
      <c r="E13" s="7" t="s">
        <v>22</v>
      </c>
      <c r="F13" s="7"/>
      <c r="G13" s="7" t="s">
        <v>42</v>
      </c>
      <c r="H13" s="7" t="s">
        <v>493</v>
      </c>
      <c r="I13" s="7">
        <v>3214538175</v>
      </c>
      <c r="J13" s="7" t="s">
        <v>26</v>
      </c>
      <c r="K13" s="7" t="s">
        <v>24</v>
      </c>
      <c r="L13" s="7" t="s">
        <v>32</v>
      </c>
      <c r="M13" s="7" t="s">
        <v>29</v>
      </c>
      <c r="N13" s="7" t="s">
        <v>28</v>
      </c>
      <c r="O13" s="7" t="s">
        <v>42</v>
      </c>
      <c r="P13" s="7" t="s">
        <v>27</v>
      </c>
      <c r="Q13" s="7" t="s">
        <v>22</v>
      </c>
      <c r="R13" s="27">
        <v>45070</v>
      </c>
      <c r="S13" s="27">
        <v>45070</v>
      </c>
      <c r="T13" s="8">
        <v>971700</v>
      </c>
      <c r="U13" s="8">
        <v>971700</v>
      </c>
      <c r="V13" s="8">
        <v>184623</v>
      </c>
      <c r="W13" s="8">
        <v>1156323</v>
      </c>
      <c r="X13" s="30" t="s">
        <v>462</v>
      </c>
      <c r="Y13" s="32">
        <v>29151</v>
      </c>
    </row>
    <row r="14" spans="1:25" x14ac:dyDescent="0.25">
      <c r="A14" s="7" t="s">
        <v>494</v>
      </c>
      <c r="B14" s="7">
        <v>3</v>
      </c>
      <c r="C14" s="7" t="s">
        <v>226</v>
      </c>
      <c r="D14" s="7"/>
      <c r="E14" s="7" t="s">
        <v>22</v>
      </c>
      <c r="F14" s="7"/>
      <c r="G14" s="7" t="s">
        <v>42</v>
      </c>
      <c r="H14" s="7"/>
      <c r="I14" s="7">
        <v>3203803933</v>
      </c>
      <c r="J14" s="7" t="s">
        <v>54</v>
      </c>
      <c r="K14" s="7" t="s">
        <v>256</v>
      </c>
      <c r="L14" s="7" t="s">
        <v>32</v>
      </c>
      <c r="M14" s="7" t="s">
        <v>29</v>
      </c>
      <c r="N14" s="7" t="s">
        <v>28</v>
      </c>
      <c r="O14" s="7" t="s">
        <v>42</v>
      </c>
      <c r="P14" s="7" t="s">
        <v>27</v>
      </c>
      <c r="Q14" s="7" t="s">
        <v>22</v>
      </c>
      <c r="R14" s="27">
        <v>45070</v>
      </c>
      <c r="S14" s="27">
        <v>45070</v>
      </c>
      <c r="T14" s="8">
        <v>1516000</v>
      </c>
      <c r="U14" s="8">
        <v>1516000</v>
      </c>
      <c r="V14" s="8">
        <v>288040</v>
      </c>
      <c r="W14" s="8">
        <v>1804040</v>
      </c>
      <c r="X14" s="30" t="s">
        <v>471</v>
      </c>
      <c r="Y14" s="32">
        <v>39416</v>
      </c>
    </row>
    <row r="15" spans="1:25" x14ac:dyDescent="0.25">
      <c r="A15" s="7" t="s">
        <v>495</v>
      </c>
      <c r="B15" s="7">
        <v>3</v>
      </c>
      <c r="C15" s="7" t="s">
        <v>496</v>
      </c>
      <c r="D15" s="7"/>
      <c r="E15" s="7" t="s">
        <v>22</v>
      </c>
      <c r="F15" s="7"/>
      <c r="G15" s="7" t="s">
        <v>46</v>
      </c>
      <c r="H15" s="7" t="s">
        <v>497</v>
      </c>
      <c r="I15" s="7">
        <v>3222424488</v>
      </c>
      <c r="J15" s="7" t="s">
        <v>54</v>
      </c>
      <c r="K15" s="7" t="s">
        <v>24</v>
      </c>
      <c r="L15" s="7" t="s">
        <v>32</v>
      </c>
      <c r="M15" s="7" t="s">
        <v>29</v>
      </c>
      <c r="N15" s="7" t="s">
        <v>28</v>
      </c>
      <c r="O15" s="7" t="s">
        <v>46</v>
      </c>
      <c r="P15" s="7" t="s">
        <v>33</v>
      </c>
      <c r="Q15" s="7" t="s">
        <v>22</v>
      </c>
      <c r="R15" s="27">
        <v>45070</v>
      </c>
      <c r="S15" s="27">
        <v>45070</v>
      </c>
      <c r="T15" s="8">
        <v>2190420</v>
      </c>
      <c r="U15" s="8">
        <v>2190420</v>
      </c>
      <c r="V15" s="8">
        <v>416179.8</v>
      </c>
      <c r="W15" s="8">
        <v>2606599.7999999998</v>
      </c>
      <c r="X15" s="30" t="s">
        <v>479</v>
      </c>
      <c r="Y15" s="32">
        <v>43808</v>
      </c>
    </row>
    <row r="16" spans="1:25" x14ac:dyDescent="0.25">
      <c r="A16" s="7" t="s">
        <v>498</v>
      </c>
      <c r="B16" s="7">
        <v>3</v>
      </c>
      <c r="C16" s="7" t="s">
        <v>499</v>
      </c>
      <c r="D16" s="7">
        <v>39490</v>
      </c>
      <c r="E16" s="7" t="s">
        <v>22</v>
      </c>
      <c r="F16" s="7"/>
      <c r="G16" s="7" t="s">
        <v>104</v>
      </c>
      <c r="H16" s="7" t="s">
        <v>500</v>
      </c>
      <c r="I16" s="7">
        <v>3128620498</v>
      </c>
      <c r="J16" s="7" t="s">
        <v>26</v>
      </c>
      <c r="K16" s="7" t="s">
        <v>24</v>
      </c>
      <c r="L16" s="7" t="s">
        <v>25</v>
      </c>
      <c r="M16" s="7" t="s">
        <v>29</v>
      </c>
      <c r="N16" s="7" t="s">
        <v>28</v>
      </c>
      <c r="O16" s="7" t="s">
        <v>104</v>
      </c>
      <c r="P16" s="7" t="s">
        <v>47</v>
      </c>
      <c r="Q16" s="7" t="s">
        <v>22</v>
      </c>
      <c r="R16" s="27">
        <v>45070</v>
      </c>
      <c r="S16" s="27">
        <v>45070</v>
      </c>
      <c r="T16" s="8">
        <v>535000</v>
      </c>
      <c r="U16" s="8">
        <v>535000</v>
      </c>
      <c r="V16" s="8">
        <v>101650</v>
      </c>
      <c r="W16" s="8">
        <v>636650</v>
      </c>
      <c r="X16" s="30" t="s">
        <v>462</v>
      </c>
      <c r="Y16" s="26">
        <v>13910</v>
      </c>
    </row>
    <row r="17" spans="1:25" x14ac:dyDescent="0.25">
      <c r="A17" s="7" t="s">
        <v>501</v>
      </c>
      <c r="B17" s="7">
        <v>3</v>
      </c>
      <c r="C17" s="7" t="s">
        <v>502</v>
      </c>
      <c r="D17" s="7"/>
      <c r="E17" s="7" t="s">
        <v>22</v>
      </c>
      <c r="F17" s="7"/>
      <c r="G17" s="7" t="s">
        <v>42</v>
      </c>
      <c r="H17" s="7" t="s">
        <v>503</v>
      </c>
      <c r="I17" s="7">
        <v>3107573837</v>
      </c>
      <c r="J17" s="7" t="s">
        <v>26</v>
      </c>
      <c r="K17" s="7" t="s">
        <v>24</v>
      </c>
      <c r="L17" s="7" t="s">
        <v>32</v>
      </c>
      <c r="M17" s="7" t="s">
        <v>29</v>
      </c>
      <c r="N17" s="7" t="s">
        <v>28</v>
      </c>
      <c r="O17" s="7" t="s">
        <v>42</v>
      </c>
      <c r="P17" s="7" t="s">
        <v>33</v>
      </c>
      <c r="Q17" s="7" t="s">
        <v>22</v>
      </c>
      <c r="R17" s="27">
        <v>45069</v>
      </c>
      <c r="S17" s="27">
        <v>45069</v>
      </c>
      <c r="T17" s="8">
        <v>234835</v>
      </c>
      <c r="U17" s="8">
        <v>234835</v>
      </c>
      <c r="V17" s="8">
        <v>44618.65</v>
      </c>
      <c r="W17" s="8">
        <v>279453.65000000002</v>
      </c>
      <c r="X17" s="30" t="s">
        <v>471</v>
      </c>
      <c r="Y17" s="26">
        <v>7045</v>
      </c>
    </row>
    <row r="18" spans="1:25" x14ac:dyDescent="0.25">
      <c r="A18" s="7" t="s">
        <v>504</v>
      </c>
      <c r="B18" s="7">
        <v>3</v>
      </c>
      <c r="C18" s="7" t="s">
        <v>383</v>
      </c>
      <c r="D18" s="7"/>
      <c r="E18" s="7" t="s">
        <v>22</v>
      </c>
      <c r="F18" s="7"/>
      <c r="G18" s="7" t="s">
        <v>42</v>
      </c>
      <c r="H18" s="7" t="s">
        <v>505</v>
      </c>
      <c r="I18" s="7">
        <v>3103557792</v>
      </c>
      <c r="J18" s="7" t="s">
        <v>82</v>
      </c>
      <c r="K18" s="7" t="s">
        <v>24</v>
      </c>
      <c r="L18" s="7" t="s">
        <v>32</v>
      </c>
      <c r="M18" s="7" t="s">
        <v>29</v>
      </c>
      <c r="N18" s="7" t="s">
        <v>28</v>
      </c>
      <c r="O18" s="7" t="s">
        <v>42</v>
      </c>
      <c r="P18" s="7" t="s">
        <v>27</v>
      </c>
      <c r="Q18" s="7" t="s">
        <v>22</v>
      </c>
      <c r="R18" s="27">
        <v>45069</v>
      </c>
      <c r="S18" s="27">
        <v>45071</v>
      </c>
      <c r="T18" s="8">
        <v>2397000</v>
      </c>
      <c r="U18" s="8">
        <v>2397000</v>
      </c>
      <c r="V18" s="8">
        <v>455430</v>
      </c>
      <c r="W18" s="8">
        <v>2852430</v>
      </c>
      <c r="X18" s="30" t="s">
        <v>462</v>
      </c>
      <c r="Y18" s="26">
        <v>62322</v>
      </c>
    </row>
    <row r="19" spans="1:25" x14ac:dyDescent="0.25">
      <c r="A19" s="7" t="s">
        <v>506</v>
      </c>
      <c r="B19" s="7">
        <v>3</v>
      </c>
      <c r="C19" s="7" t="s">
        <v>383</v>
      </c>
      <c r="D19" s="7"/>
      <c r="E19" s="7" t="s">
        <v>22</v>
      </c>
      <c r="F19" s="7"/>
      <c r="G19" s="7" t="s">
        <v>42</v>
      </c>
      <c r="H19" s="7" t="s">
        <v>505</v>
      </c>
      <c r="I19" s="7">
        <v>3103557792</v>
      </c>
      <c r="J19" s="7" t="s">
        <v>82</v>
      </c>
      <c r="K19" s="7" t="s">
        <v>24</v>
      </c>
      <c r="L19" s="7" t="s">
        <v>32</v>
      </c>
      <c r="M19" s="7" t="s">
        <v>29</v>
      </c>
      <c r="N19" s="7" t="s">
        <v>28</v>
      </c>
      <c r="O19" s="7" t="s">
        <v>42</v>
      </c>
      <c r="P19" s="7" t="s">
        <v>27</v>
      </c>
      <c r="Q19" s="7" t="s">
        <v>22</v>
      </c>
      <c r="R19" s="27">
        <v>45069</v>
      </c>
      <c r="S19" s="27">
        <v>45071</v>
      </c>
      <c r="T19" s="8">
        <v>2861200</v>
      </c>
      <c r="U19" s="8">
        <v>2861200</v>
      </c>
      <c r="V19" s="8">
        <v>543628</v>
      </c>
      <c r="W19" s="8">
        <v>3404828</v>
      </c>
      <c r="X19" s="30" t="s">
        <v>507</v>
      </c>
      <c r="Y19" s="26">
        <v>557224</v>
      </c>
    </row>
    <row r="20" spans="1:25" x14ac:dyDescent="0.25">
      <c r="A20" s="7" t="s">
        <v>508</v>
      </c>
      <c r="B20" s="7">
        <v>3</v>
      </c>
      <c r="C20" s="7" t="s">
        <v>207</v>
      </c>
      <c r="D20" s="7"/>
      <c r="E20" s="7" t="s">
        <v>22</v>
      </c>
      <c r="F20" s="7"/>
      <c r="G20" s="7" t="s">
        <v>42</v>
      </c>
      <c r="H20" s="7" t="s">
        <v>509</v>
      </c>
      <c r="I20" s="7">
        <v>3143050419</v>
      </c>
      <c r="J20" s="7" t="s">
        <v>26</v>
      </c>
      <c r="K20" s="7" t="s">
        <v>24</v>
      </c>
      <c r="L20" s="7" t="s">
        <v>32</v>
      </c>
      <c r="M20" s="7" t="s">
        <v>29</v>
      </c>
      <c r="N20" s="7" t="s">
        <v>28</v>
      </c>
      <c r="O20" s="7" t="s">
        <v>208</v>
      </c>
      <c r="P20" s="7" t="s">
        <v>27</v>
      </c>
      <c r="Q20" s="7" t="s">
        <v>22</v>
      </c>
      <c r="R20" s="27">
        <v>45069</v>
      </c>
      <c r="S20" s="27">
        <v>45069</v>
      </c>
      <c r="T20" s="8">
        <v>1412640</v>
      </c>
      <c r="U20" s="8">
        <v>1442640</v>
      </c>
      <c r="V20" s="8">
        <v>274101.59999999998</v>
      </c>
      <c r="W20" s="8">
        <v>1716741.6</v>
      </c>
      <c r="X20" s="30" t="s">
        <v>507</v>
      </c>
      <c r="Y20" s="26">
        <v>28253</v>
      </c>
    </row>
    <row r="21" spans="1:25" ht="15.75" customHeight="1" x14ac:dyDescent="0.25">
      <c r="A21" s="7" t="s">
        <v>510</v>
      </c>
      <c r="B21" s="7">
        <v>3</v>
      </c>
      <c r="C21" s="7" t="s">
        <v>99</v>
      </c>
      <c r="D21" s="7"/>
      <c r="E21" s="7" t="s">
        <v>22</v>
      </c>
      <c r="F21" s="7"/>
      <c r="G21" s="7" t="s">
        <v>42</v>
      </c>
      <c r="H21" s="7" t="s">
        <v>511</v>
      </c>
      <c r="I21" s="7">
        <v>3168249814</v>
      </c>
      <c r="J21" s="7" t="s">
        <v>82</v>
      </c>
      <c r="K21" s="7" t="s">
        <v>24</v>
      </c>
      <c r="L21" s="7" t="s">
        <v>32</v>
      </c>
      <c r="M21" s="7" t="s">
        <v>29</v>
      </c>
      <c r="N21" s="7" t="s">
        <v>28</v>
      </c>
      <c r="O21" s="7" t="s">
        <v>42</v>
      </c>
      <c r="P21" s="7" t="s">
        <v>27</v>
      </c>
      <c r="Q21" s="7" t="s">
        <v>22</v>
      </c>
      <c r="R21" s="27">
        <v>45069</v>
      </c>
      <c r="S21" s="27">
        <v>45071</v>
      </c>
      <c r="T21" s="8">
        <v>343958</v>
      </c>
      <c r="U21" s="8">
        <v>373958</v>
      </c>
      <c r="V21" s="8">
        <v>71052.02</v>
      </c>
      <c r="W21" s="8">
        <v>445010.02</v>
      </c>
      <c r="X21" s="30" t="s">
        <v>462</v>
      </c>
      <c r="Y21" s="26">
        <v>8943</v>
      </c>
    </row>
    <row r="22" spans="1:25" ht="15.75" customHeight="1" x14ac:dyDescent="0.25">
      <c r="A22" s="7" t="s">
        <v>512</v>
      </c>
      <c r="B22" s="7">
        <v>3</v>
      </c>
      <c r="C22" s="7" t="s">
        <v>513</v>
      </c>
      <c r="D22" s="7"/>
      <c r="E22" s="7" t="s">
        <v>22</v>
      </c>
      <c r="F22" s="7"/>
      <c r="G22" s="7" t="s">
        <v>42</v>
      </c>
      <c r="H22" s="7"/>
      <c r="I22" s="7">
        <v>3057082839</v>
      </c>
      <c r="J22" s="7" t="s">
        <v>54</v>
      </c>
      <c r="K22" s="7" t="s">
        <v>24</v>
      </c>
      <c r="L22" s="7" t="s">
        <v>60</v>
      </c>
      <c r="M22" s="7" t="s">
        <v>29</v>
      </c>
      <c r="N22" s="7" t="s">
        <v>28</v>
      </c>
      <c r="O22" s="7" t="s">
        <v>42</v>
      </c>
      <c r="P22" s="7" t="s">
        <v>33</v>
      </c>
      <c r="Q22" s="7" t="s">
        <v>22</v>
      </c>
      <c r="R22" s="27">
        <v>45066</v>
      </c>
      <c r="S22" s="27">
        <v>45066</v>
      </c>
      <c r="T22" s="8">
        <v>1440000</v>
      </c>
      <c r="U22" s="8">
        <v>1440000</v>
      </c>
      <c r="V22" s="8">
        <v>273600</v>
      </c>
      <c r="W22" s="8">
        <v>1713600</v>
      </c>
      <c r="X22" s="30" t="s">
        <v>462</v>
      </c>
      <c r="Y22" s="26">
        <v>37440</v>
      </c>
    </row>
    <row r="23" spans="1:25" ht="15.75" customHeight="1" x14ac:dyDescent="0.25">
      <c r="A23" s="7" t="s">
        <v>514</v>
      </c>
      <c r="B23" s="7">
        <v>3</v>
      </c>
      <c r="C23" s="7" t="s">
        <v>515</v>
      </c>
      <c r="D23" s="7"/>
      <c r="E23" s="7" t="s">
        <v>22</v>
      </c>
      <c r="F23" s="7"/>
      <c r="G23" s="7" t="s">
        <v>516</v>
      </c>
      <c r="H23" s="7" t="s">
        <v>517</v>
      </c>
      <c r="I23" s="7">
        <v>3053277618</v>
      </c>
      <c r="J23" s="7" t="s">
        <v>26</v>
      </c>
      <c r="K23" s="7" t="s">
        <v>24</v>
      </c>
      <c r="L23" s="7" t="s">
        <v>60</v>
      </c>
      <c r="M23" s="7" t="s">
        <v>29</v>
      </c>
      <c r="N23" s="7" t="s">
        <v>28</v>
      </c>
      <c r="O23" s="7" t="s">
        <v>516</v>
      </c>
      <c r="P23" s="7" t="s">
        <v>61</v>
      </c>
      <c r="Q23" s="7" t="s">
        <v>22</v>
      </c>
      <c r="R23" s="27">
        <v>45066</v>
      </c>
      <c r="S23" s="27">
        <v>45066</v>
      </c>
      <c r="T23" s="8">
        <v>1006080</v>
      </c>
      <c r="U23" s="8">
        <v>1006080</v>
      </c>
      <c r="V23" s="8">
        <v>191155.19999999899</v>
      </c>
      <c r="W23" s="8">
        <v>1197235.2</v>
      </c>
      <c r="X23" s="30" t="s">
        <v>462</v>
      </c>
      <c r="Y23" s="26">
        <v>26158</v>
      </c>
    </row>
    <row r="24" spans="1:25" ht="15.75" customHeight="1" x14ac:dyDescent="0.25">
      <c r="A24" s="7" t="s">
        <v>518</v>
      </c>
      <c r="B24" s="7">
        <v>3</v>
      </c>
      <c r="C24" s="7" t="s">
        <v>519</v>
      </c>
      <c r="D24" s="7"/>
      <c r="E24" s="7" t="s">
        <v>22</v>
      </c>
      <c r="F24" s="7"/>
      <c r="G24" s="7" t="s">
        <v>520</v>
      </c>
      <c r="H24" s="7" t="s">
        <v>521</v>
      </c>
      <c r="I24" s="7">
        <v>3004002803</v>
      </c>
      <c r="J24" s="7" t="s">
        <v>26</v>
      </c>
      <c r="K24" s="7" t="s">
        <v>24</v>
      </c>
      <c r="L24" s="7" t="s">
        <v>32</v>
      </c>
      <c r="M24" s="7" t="s">
        <v>29</v>
      </c>
      <c r="N24" s="7" t="s">
        <v>28</v>
      </c>
      <c r="O24" s="7" t="s">
        <v>520</v>
      </c>
      <c r="P24" s="7" t="s">
        <v>27</v>
      </c>
      <c r="Q24" s="7" t="s">
        <v>22</v>
      </c>
      <c r="R24" s="27">
        <v>45065</v>
      </c>
      <c r="S24" s="27">
        <v>45065</v>
      </c>
      <c r="T24" s="8">
        <v>1347108</v>
      </c>
      <c r="U24" s="8">
        <v>1347108</v>
      </c>
      <c r="V24" s="8">
        <v>255950.52</v>
      </c>
      <c r="W24" s="8">
        <v>1603058.52</v>
      </c>
      <c r="X24" s="30" t="s">
        <v>462</v>
      </c>
      <c r="Y24" s="26">
        <v>35025</v>
      </c>
    </row>
    <row r="25" spans="1:25" ht="15.75" customHeight="1" x14ac:dyDescent="0.25">
      <c r="A25" s="7" t="s">
        <v>522</v>
      </c>
      <c r="B25" s="7">
        <v>3</v>
      </c>
      <c r="C25" s="7" t="s">
        <v>523</v>
      </c>
      <c r="D25" s="7">
        <v>39481</v>
      </c>
      <c r="E25" s="7" t="s">
        <v>22</v>
      </c>
      <c r="F25" s="7"/>
      <c r="G25" s="7" t="s">
        <v>36</v>
      </c>
      <c r="H25" s="7" t="s">
        <v>524</v>
      </c>
      <c r="I25" s="7"/>
      <c r="J25" s="7" t="s">
        <v>26</v>
      </c>
      <c r="K25" s="7" t="s">
        <v>24</v>
      </c>
      <c r="L25" s="7" t="s">
        <v>25</v>
      </c>
      <c r="M25" s="7" t="s">
        <v>29</v>
      </c>
      <c r="N25" s="7" t="s">
        <v>28</v>
      </c>
      <c r="O25" s="7" t="s">
        <v>36</v>
      </c>
      <c r="P25" s="7" t="s">
        <v>47</v>
      </c>
      <c r="Q25" s="7" t="s">
        <v>22</v>
      </c>
      <c r="R25" s="27">
        <v>45065</v>
      </c>
      <c r="S25" s="27">
        <v>45065</v>
      </c>
      <c r="T25" s="8">
        <v>58029</v>
      </c>
      <c r="U25" s="8">
        <v>58029</v>
      </c>
      <c r="V25" s="8">
        <v>11025.5099999999</v>
      </c>
      <c r="W25" s="8">
        <v>69054.509999999995</v>
      </c>
      <c r="X25" s="30" t="s">
        <v>471</v>
      </c>
      <c r="Y25" s="26">
        <v>1741</v>
      </c>
    </row>
    <row r="26" spans="1:25" ht="15.75" customHeight="1" x14ac:dyDescent="0.25">
      <c r="A26" s="7" t="s">
        <v>525</v>
      </c>
      <c r="B26" s="7">
        <v>3</v>
      </c>
      <c r="C26" s="7" t="s">
        <v>526</v>
      </c>
      <c r="D26" s="7"/>
      <c r="E26" s="7" t="s">
        <v>22</v>
      </c>
      <c r="F26" s="7"/>
      <c r="G26" s="7" t="s">
        <v>36</v>
      </c>
      <c r="H26" s="7" t="s">
        <v>527</v>
      </c>
      <c r="I26" s="7">
        <v>3154393386</v>
      </c>
      <c r="J26" s="7" t="s">
        <v>26</v>
      </c>
      <c r="K26" s="7" t="s">
        <v>24</v>
      </c>
      <c r="L26" s="7" t="s">
        <v>32</v>
      </c>
      <c r="M26" s="7" t="s">
        <v>29</v>
      </c>
      <c r="N26" s="7" t="s">
        <v>28</v>
      </c>
      <c r="O26" s="7" t="s">
        <v>36</v>
      </c>
      <c r="P26" s="7" t="s">
        <v>33</v>
      </c>
      <c r="Q26" s="7" t="s">
        <v>22</v>
      </c>
      <c r="R26" s="27">
        <v>45064</v>
      </c>
      <c r="S26" s="27">
        <v>45064</v>
      </c>
      <c r="T26" s="8">
        <v>27000</v>
      </c>
      <c r="U26" s="8">
        <v>27000</v>
      </c>
      <c r="V26" s="8">
        <v>5130</v>
      </c>
      <c r="W26" s="8">
        <v>32130</v>
      </c>
      <c r="X26" s="30" t="s">
        <v>471</v>
      </c>
      <c r="Y26" s="26">
        <v>810</v>
      </c>
    </row>
    <row r="27" spans="1:25" ht="15.75" customHeight="1" x14ac:dyDescent="0.25">
      <c r="A27" s="7" t="s">
        <v>528</v>
      </c>
      <c r="B27" s="7">
        <v>3</v>
      </c>
      <c r="C27" s="7" t="s">
        <v>529</v>
      </c>
      <c r="D27" s="7"/>
      <c r="E27" s="7" t="s">
        <v>22</v>
      </c>
      <c r="F27" s="7"/>
      <c r="G27" s="7" t="s">
        <v>42</v>
      </c>
      <c r="H27" s="7" t="s">
        <v>530</v>
      </c>
      <c r="I27" s="7">
        <v>3214928372</v>
      </c>
      <c r="J27" s="7" t="s">
        <v>82</v>
      </c>
      <c r="K27" s="7" t="s">
        <v>24</v>
      </c>
      <c r="L27" s="7" t="s">
        <v>32</v>
      </c>
      <c r="M27" s="7" t="s">
        <v>29</v>
      </c>
      <c r="N27" s="7" t="s">
        <v>28</v>
      </c>
      <c r="O27" s="7" t="s">
        <v>42</v>
      </c>
      <c r="P27" s="7" t="s">
        <v>27</v>
      </c>
      <c r="Q27" s="7" t="s">
        <v>22</v>
      </c>
      <c r="R27" s="27">
        <v>45064</v>
      </c>
      <c r="S27" s="27">
        <v>45064</v>
      </c>
      <c r="T27" s="8">
        <v>1111331</v>
      </c>
      <c r="U27" s="8">
        <v>1141331</v>
      </c>
      <c r="V27" s="8">
        <v>216852.889999999</v>
      </c>
      <c r="W27" s="8">
        <v>1358183.89</v>
      </c>
      <c r="X27" s="30" t="s">
        <v>462</v>
      </c>
      <c r="Y27" s="26">
        <v>29071</v>
      </c>
    </row>
    <row r="28" spans="1:25" ht="15.75" customHeight="1" x14ac:dyDescent="0.25">
      <c r="A28" s="7" t="s">
        <v>531</v>
      </c>
      <c r="B28" s="7">
        <v>3</v>
      </c>
      <c r="C28" s="7" t="s">
        <v>532</v>
      </c>
      <c r="D28" s="7"/>
      <c r="E28" s="7" t="s">
        <v>22</v>
      </c>
      <c r="F28" s="7"/>
      <c r="G28" s="7" t="s">
        <v>144</v>
      </c>
      <c r="H28" s="7" t="s">
        <v>533</v>
      </c>
      <c r="I28" s="7">
        <v>3166295269</v>
      </c>
      <c r="J28" s="7" t="s">
        <v>26</v>
      </c>
      <c r="K28" s="7" t="s">
        <v>24</v>
      </c>
      <c r="L28" s="7" t="s">
        <v>32</v>
      </c>
      <c r="M28" s="7" t="s">
        <v>29</v>
      </c>
      <c r="N28" s="7" t="s">
        <v>28</v>
      </c>
      <c r="O28" s="7" t="s">
        <v>144</v>
      </c>
      <c r="P28" s="7" t="s">
        <v>33</v>
      </c>
      <c r="Q28" s="7" t="s">
        <v>22</v>
      </c>
      <c r="R28" s="27">
        <v>45064</v>
      </c>
      <c r="S28" s="27">
        <v>45064</v>
      </c>
      <c r="T28" s="8">
        <v>928402</v>
      </c>
      <c r="U28" s="8">
        <v>928402</v>
      </c>
      <c r="V28" s="8">
        <v>176396.38</v>
      </c>
      <c r="W28" s="8">
        <v>1104798.3799999999</v>
      </c>
      <c r="X28" s="30" t="s">
        <v>462</v>
      </c>
      <c r="Y28" s="26">
        <v>24426</v>
      </c>
    </row>
    <row r="29" spans="1:25" ht="15.75" customHeight="1" x14ac:dyDescent="0.25">
      <c r="A29" s="7" t="s">
        <v>534</v>
      </c>
      <c r="B29" s="7">
        <v>3</v>
      </c>
      <c r="C29" s="7" t="s">
        <v>535</v>
      </c>
      <c r="D29" s="7"/>
      <c r="E29" s="7" t="s">
        <v>22</v>
      </c>
      <c r="F29" s="7"/>
      <c r="G29" s="7" t="s">
        <v>42</v>
      </c>
      <c r="H29" s="7" t="s">
        <v>536</v>
      </c>
      <c r="I29" s="7">
        <v>3105847044</v>
      </c>
      <c r="J29" s="7" t="s">
        <v>82</v>
      </c>
      <c r="K29" s="7" t="s">
        <v>24</v>
      </c>
      <c r="L29" s="7" t="s">
        <v>72</v>
      </c>
      <c r="M29" s="7" t="s">
        <v>29</v>
      </c>
      <c r="N29" s="7" t="s">
        <v>28</v>
      </c>
      <c r="O29" s="7" t="s">
        <v>42</v>
      </c>
      <c r="P29" s="7" t="s">
        <v>167</v>
      </c>
      <c r="Q29" s="7" t="s">
        <v>22</v>
      </c>
      <c r="R29" s="27">
        <v>45064</v>
      </c>
      <c r="S29" s="27">
        <v>45064</v>
      </c>
      <c r="T29" s="8">
        <v>34000</v>
      </c>
      <c r="U29" s="8">
        <v>64000</v>
      </c>
      <c r="V29" s="8">
        <v>12160</v>
      </c>
      <c r="W29" s="8">
        <v>76160</v>
      </c>
      <c r="X29" s="30" t="s">
        <v>471</v>
      </c>
      <c r="Y29" s="26">
        <v>972</v>
      </c>
    </row>
    <row r="30" spans="1:25" ht="15.75" customHeight="1" x14ac:dyDescent="0.25">
      <c r="A30" s="7" t="s">
        <v>537</v>
      </c>
      <c r="B30" s="7">
        <v>3</v>
      </c>
      <c r="C30" s="7" t="s">
        <v>538</v>
      </c>
      <c r="D30" s="7"/>
      <c r="E30" s="7" t="s">
        <v>22</v>
      </c>
      <c r="F30" s="7"/>
      <c r="G30" s="7" t="s">
        <v>42</v>
      </c>
      <c r="H30" s="7" t="s">
        <v>539</v>
      </c>
      <c r="I30" s="7">
        <v>3105836806</v>
      </c>
      <c r="J30" s="7" t="s">
        <v>26</v>
      </c>
      <c r="K30" s="7" t="s">
        <v>24</v>
      </c>
      <c r="L30" s="7" t="s">
        <v>32</v>
      </c>
      <c r="M30" s="7" t="s">
        <v>29</v>
      </c>
      <c r="N30" s="7" t="s">
        <v>28</v>
      </c>
      <c r="O30" s="7" t="s">
        <v>42</v>
      </c>
      <c r="P30" s="7" t="s">
        <v>33</v>
      </c>
      <c r="Q30" s="7" t="s">
        <v>22</v>
      </c>
      <c r="R30" s="27">
        <v>45063</v>
      </c>
      <c r="S30" s="27">
        <v>45063</v>
      </c>
      <c r="T30" s="8">
        <v>19992</v>
      </c>
      <c r="U30" s="8">
        <v>19992</v>
      </c>
      <c r="V30" s="8">
        <v>3798.47999999999</v>
      </c>
      <c r="W30" s="8">
        <v>23790.48</v>
      </c>
      <c r="X30" s="30" t="s">
        <v>471</v>
      </c>
      <c r="Y30" s="26">
        <v>600</v>
      </c>
    </row>
    <row r="31" spans="1:25" ht="15.75" customHeight="1" x14ac:dyDescent="0.25">
      <c r="A31" s="7" t="s">
        <v>540</v>
      </c>
      <c r="B31" s="7">
        <v>3</v>
      </c>
      <c r="C31" s="7" t="s">
        <v>541</v>
      </c>
      <c r="D31" s="7"/>
      <c r="E31" s="7" t="s">
        <v>22</v>
      </c>
      <c r="F31" s="7"/>
      <c r="G31" s="7" t="s">
        <v>42</v>
      </c>
      <c r="H31" s="7" t="s">
        <v>542</v>
      </c>
      <c r="I31" s="7">
        <v>3102949594</v>
      </c>
      <c r="J31" s="7" t="s">
        <v>82</v>
      </c>
      <c r="K31" s="7" t="s">
        <v>24</v>
      </c>
      <c r="L31" s="7" t="s">
        <v>32</v>
      </c>
      <c r="M31" s="7" t="s">
        <v>29</v>
      </c>
      <c r="N31" s="7" t="s">
        <v>28</v>
      </c>
      <c r="O31" s="7" t="s">
        <v>42</v>
      </c>
      <c r="P31" s="7" t="s">
        <v>33</v>
      </c>
      <c r="Q31" s="7" t="s">
        <v>543</v>
      </c>
      <c r="R31" s="27">
        <v>45063</v>
      </c>
      <c r="S31" s="27">
        <v>45071</v>
      </c>
      <c r="T31" s="8">
        <v>3222340</v>
      </c>
      <c r="U31" s="8">
        <v>3222340</v>
      </c>
      <c r="V31" s="8">
        <v>612244.6</v>
      </c>
      <c r="W31" s="8">
        <v>3834584.6</v>
      </c>
      <c r="X31" s="30" t="s">
        <v>544</v>
      </c>
      <c r="Y31" s="26">
        <v>71093</v>
      </c>
    </row>
    <row r="32" spans="1:25" ht="15.75" customHeight="1" x14ac:dyDescent="0.25">
      <c r="A32" s="7" t="s">
        <v>545</v>
      </c>
      <c r="B32" s="7">
        <v>3</v>
      </c>
      <c r="C32" s="7" t="s">
        <v>546</v>
      </c>
      <c r="D32" s="7"/>
      <c r="E32" s="7" t="s">
        <v>22</v>
      </c>
      <c r="F32" s="7"/>
      <c r="G32" s="7"/>
      <c r="H32" s="7"/>
      <c r="I32" s="7"/>
      <c r="J32" s="7"/>
      <c r="K32" s="7" t="s">
        <v>24</v>
      </c>
      <c r="L32" s="7" t="s">
        <v>60</v>
      </c>
      <c r="M32" s="7" t="s">
        <v>29</v>
      </c>
      <c r="N32" s="7" t="s">
        <v>28</v>
      </c>
      <c r="O32" s="7" t="s">
        <v>547</v>
      </c>
      <c r="P32" s="7" t="s">
        <v>61</v>
      </c>
      <c r="Q32" s="7" t="s">
        <v>22</v>
      </c>
      <c r="R32" s="27">
        <v>45062</v>
      </c>
      <c r="S32" s="27">
        <v>45062</v>
      </c>
      <c r="T32" s="8">
        <v>22000</v>
      </c>
      <c r="U32" s="8">
        <v>22000</v>
      </c>
      <c r="V32" s="8">
        <v>4180</v>
      </c>
      <c r="W32" s="8">
        <v>26180</v>
      </c>
      <c r="X32" s="30" t="s">
        <v>471</v>
      </c>
      <c r="Y32" s="26">
        <v>660</v>
      </c>
    </row>
    <row r="33" spans="1:25" ht="15.75" customHeight="1" x14ac:dyDescent="0.25">
      <c r="A33" s="7" t="s">
        <v>548</v>
      </c>
      <c r="B33" s="7">
        <v>3</v>
      </c>
      <c r="C33" s="7" t="s">
        <v>549</v>
      </c>
      <c r="D33" s="7"/>
      <c r="E33" s="7" t="s">
        <v>22</v>
      </c>
      <c r="F33" s="7"/>
      <c r="G33" s="7"/>
      <c r="H33" s="7"/>
      <c r="I33" s="7"/>
      <c r="J33" s="7" t="s">
        <v>54</v>
      </c>
      <c r="K33" s="7" t="s">
        <v>24</v>
      </c>
      <c r="L33" s="7" t="s">
        <v>60</v>
      </c>
      <c r="M33" s="7" t="s">
        <v>29</v>
      </c>
      <c r="N33" s="7" t="s">
        <v>28</v>
      </c>
      <c r="O33" s="7" t="s">
        <v>42</v>
      </c>
      <c r="P33" s="7" t="s">
        <v>61</v>
      </c>
      <c r="Q33" s="7" t="s">
        <v>22</v>
      </c>
      <c r="R33" s="27">
        <v>45062</v>
      </c>
      <c r="S33" s="27">
        <v>45062</v>
      </c>
      <c r="T33" s="8">
        <v>80040</v>
      </c>
      <c r="U33" s="8">
        <v>80040</v>
      </c>
      <c r="V33" s="8">
        <v>15207.6</v>
      </c>
      <c r="W33" s="8">
        <v>95247.6</v>
      </c>
      <c r="X33" s="30" t="s">
        <v>471</v>
      </c>
      <c r="Y33" s="26">
        <v>2401</v>
      </c>
    </row>
    <row r="34" spans="1:25" ht="15.75" customHeight="1" x14ac:dyDescent="0.25">
      <c r="A34" s="7" t="s">
        <v>550</v>
      </c>
      <c r="B34" s="7">
        <v>3</v>
      </c>
      <c r="C34" s="7" t="s">
        <v>551</v>
      </c>
      <c r="D34" s="7"/>
      <c r="E34" s="7" t="s">
        <v>22</v>
      </c>
      <c r="F34" s="7"/>
      <c r="G34" s="7"/>
      <c r="H34" s="7"/>
      <c r="I34" s="7"/>
      <c r="J34" s="7" t="s">
        <v>54</v>
      </c>
      <c r="K34" s="7" t="s">
        <v>24</v>
      </c>
      <c r="L34" s="7" t="s">
        <v>60</v>
      </c>
      <c r="M34" s="7" t="s">
        <v>29</v>
      </c>
      <c r="N34" s="7" t="s">
        <v>28</v>
      </c>
      <c r="O34" s="7" t="s">
        <v>42</v>
      </c>
      <c r="P34" s="7" t="s">
        <v>61</v>
      </c>
      <c r="Q34" s="7" t="s">
        <v>22</v>
      </c>
      <c r="R34" s="27">
        <v>45062</v>
      </c>
      <c r="S34" s="27">
        <v>45062</v>
      </c>
      <c r="T34" s="8">
        <v>22000</v>
      </c>
      <c r="U34" s="8">
        <v>22000</v>
      </c>
      <c r="V34" s="8">
        <v>4180</v>
      </c>
      <c r="W34" s="8">
        <v>26180</v>
      </c>
      <c r="X34" s="30" t="s">
        <v>471</v>
      </c>
      <c r="Y34" s="26">
        <v>660</v>
      </c>
    </row>
    <row r="35" spans="1:25" ht="15.75" customHeight="1" x14ac:dyDescent="0.25">
      <c r="A35" s="7" t="s">
        <v>552</v>
      </c>
      <c r="B35" s="7">
        <v>3</v>
      </c>
      <c r="C35" s="7" t="s">
        <v>553</v>
      </c>
      <c r="D35" s="7"/>
      <c r="E35" s="7" t="s">
        <v>22</v>
      </c>
      <c r="F35" s="7"/>
      <c r="G35" s="7" t="s">
        <v>23</v>
      </c>
      <c r="H35" s="7" t="s">
        <v>554</v>
      </c>
      <c r="I35" s="7">
        <v>3102576252</v>
      </c>
      <c r="J35" s="7" t="s">
        <v>26</v>
      </c>
      <c r="K35" s="7" t="s">
        <v>24</v>
      </c>
      <c r="L35" s="7" t="s">
        <v>25</v>
      </c>
      <c r="M35" s="7" t="s">
        <v>29</v>
      </c>
      <c r="N35" s="7" t="s">
        <v>28</v>
      </c>
      <c r="O35" s="7" t="s">
        <v>23</v>
      </c>
      <c r="P35" s="7" t="s">
        <v>33</v>
      </c>
      <c r="Q35" s="7" t="s">
        <v>22</v>
      </c>
      <c r="R35" s="27">
        <v>45062</v>
      </c>
      <c r="S35" s="27">
        <v>45062</v>
      </c>
      <c r="T35" s="8">
        <v>22000</v>
      </c>
      <c r="U35" s="8">
        <v>22000</v>
      </c>
      <c r="V35" s="8">
        <v>4180</v>
      </c>
      <c r="W35" s="8">
        <v>26180</v>
      </c>
      <c r="X35" s="30" t="s">
        <v>471</v>
      </c>
      <c r="Y35" s="26">
        <v>660</v>
      </c>
    </row>
    <row r="36" spans="1:25" ht="15.75" customHeight="1" x14ac:dyDescent="0.25">
      <c r="A36" s="7" t="s">
        <v>555</v>
      </c>
      <c r="B36" s="7">
        <v>3</v>
      </c>
      <c r="C36" s="7" t="s">
        <v>556</v>
      </c>
      <c r="D36" s="7"/>
      <c r="E36" s="7" t="s">
        <v>22</v>
      </c>
      <c r="F36" s="7"/>
      <c r="G36" s="7" t="s">
        <v>42</v>
      </c>
      <c r="H36" s="7" t="s">
        <v>557</v>
      </c>
      <c r="I36" s="7">
        <v>3114142865</v>
      </c>
      <c r="J36" s="7" t="s">
        <v>82</v>
      </c>
      <c r="K36" s="7" t="s">
        <v>24</v>
      </c>
      <c r="L36" s="7" t="s">
        <v>25</v>
      </c>
      <c r="M36" s="7" t="s">
        <v>29</v>
      </c>
      <c r="N36" s="7" t="s">
        <v>28</v>
      </c>
      <c r="O36" s="7" t="s">
        <v>42</v>
      </c>
      <c r="P36" s="7" t="s">
        <v>33</v>
      </c>
      <c r="Q36" s="7" t="s">
        <v>22</v>
      </c>
      <c r="R36" s="27">
        <v>45062</v>
      </c>
      <c r="S36" s="27">
        <v>45062</v>
      </c>
      <c r="T36" s="8">
        <v>1000000</v>
      </c>
      <c r="U36" s="8">
        <v>1030000</v>
      </c>
      <c r="V36" s="8">
        <v>195700</v>
      </c>
      <c r="W36" s="8">
        <v>1225700</v>
      </c>
      <c r="X36" s="30" t="s">
        <v>462</v>
      </c>
      <c r="Y36" s="26">
        <v>2600</v>
      </c>
    </row>
    <row r="37" spans="1:25" ht="15.75" customHeight="1" x14ac:dyDescent="0.25">
      <c r="A37" s="7" t="s">
        <v>558</v>
      </c>
      <c r="B37" s="7">
        <v>3</v>
      </c>
      <c r="C37" s="7" t="s">
        <v>271</v>
      </c>
      <c r="D37" s="7"/>
      <c r="E37" s="7" t="s">
        <v>22</v>
      </c>
      <c r="F37" s="7"/>
      <c r="G37" s="7" t="s">
        <v>42</v>
      </c>
      <c r="H37" s="7" t="s">
        <v>559</v>
      </c>
      <c r="I37" s="7">
        <v>3104175946</v>
      </c>
      <c r="J37" s="7" t="s">
        <v>82</v>
      </c>
      <c r="K37" s="7" t="s">
        <v>24</v>
      </c>
      <c r="L37" s="7" t="s">
        <v>32</v>
      </c>
      <c r="M37" s="7" t="s">
        <v>29</v>
      </c>
      <c r="N37" s="7" t="s">
        <v>28</v>
      </c>
      <c r="O37" s="7" t="s">
        <v>42</v>
      </c>
      <c r="P37" s="7" t="s">
        <v>27</v>
      </c>
      <c r="Q37" s="7" t="s">
        <v>22</v>
      </c>
      <c r="R37" s="27">
        <v>45061</v>
      </c>
      <c r="S37" s="27">
        <v>45061</v>
      </c>
      <c r="T37" s="8">
        <v>398180</v>
      </c>
      <c r="U37" s="8">
        <v>428180</v>
      </c>
      <c r="V37" s="8">
        <v>81354.2</v>
      </c>
      <c r="W37" s="8">
        <v>509534.2</v>
      </c>
      <c r="X37" s="30" t="s">
        <v>462</v>
      </c>
      <c r="Y37" s="26">
        <v>10353</v>
      </c>
    </row>
    <row r="38" spans="1:25" ht="15.75" customHeight="1" x14ac:dyDescent="0.25">
      <c r="A38" s="7" t="s">
        <v>560</v>
      </c>
      <c r="B38" s="7">
        <v>3</v>
      </c>
      <c r="C38" s="7" t="s">
        <v>561</v>
      </c>
      <c r="D38" s="7"/>
      <c r="E38" s="7" t="s">
        <v>22</v>
      </c>
      <c r="F38" s="7"/>
      <c r="G38" s="7" t="s">
        <v>42</v>
      </c>
      <c r="H38" s="7" t="s">
        <v>562</v>
      </c>
      <c r="I38" s="7">
        <v>3157661508</v>
      </c>
      <c r="J38" s="7" t="s">
        <v>82</v>
      </c>
      <c r="K38" s="7" t="s">
        <v>24</v>
      </c>
      <c r="L38" s="7" t="s">
        <v>25</v>
      </c>
      <c r="M38" s="7" t="s">
        <v>29</v>
      </c>
      <c r="N38" s="7" t="s">
        <v>28</v>
      </c>
      <c r="O38" s="7" t="s">
        <v>42</v>
      </c>
      <c r="P38" s="7" t="s">
        <v>33</v>
      </c>
      <c r="Q38" s="7" t="s">
        <v>22</v>
      </c>
      <c r="R38" s="27">
        <v>45061</v>
      </c>
      <c r="S38" s="27">
        <v>45061</v>
      </c>
      <c r="T38" s="8">
        <v>1637360</v>
      </c>
      <c r="U38" s="8">
        <v>1667360</v>
      </c>
      <c r="V38" s="8">
        <v>316798.39999999898</v>
      </c>
      <c r="W38" s="8">
        <v>1984158.4</v>
      </c>
      <c r="X38" s="30" t="s">
        <v>462</v>
      </c>
      <c r="Y38" s="26">
        <v>42571</v>
      </c>
    </row>
    <row r="39" spans="1:25" ht="15.75" customHeight="1" x14ac:dyDescent="0.25">
      <c r="A39" s="7" t="s">
        <v>563</v>
      </c>
      <c r="B39" s="7">
        <v>3</v>
      </c>
      <c r="C39" s="7" t="s">
        <v>564</v>
      </c>
      <c r="D39" s="7"/>
      <c r="E39" s="7" t="s">
        <v>22</v>
      </c>
      <c r="F39" s="7"/>
      <c r="G39" s="7" t="s">
        <v>42</v>
      </c>
      <c r="H39" s="7" t="s">
        <v>565</v>
      </c>
      <c r="I39" s="7">
        <v>3156822247</v>
      </c>
      <c r="J39" s="7" t="s">
        <v>82</v>
      </c>
      <c r="K39" s="7" t="s">
        <v>24</v>
      </c>
      <c r="L39" s="7" t="s">
        <v>60</v>
      </c>
      <c r="M39" s="7" t="s">
        <v>29</v>
      </c>
      <c r="N39" s="7" t="s">
        <v>28</v>
      </c>
      <c r="O39" s="7" t="s">
        <v>42</v>
      </c>
      <c r="P39" s="7" t="s">
        <v>61</v>
      </c>
      <c r="Q39" s="7" t="s">
        <v>22</v>
      </c>
      <c r="R39" s="27">
        <v>45058</v>
      </c>
      <c r="S39" s="27">
        <v>45058</v>
      </c>
      <c r="T39" s="8">
        <v>887949</v>
      </c>
      <c r="U39" s="8">
        <v>917949</v>
      </c>
      <c r="V39" s="8">
        <v>174410.31</v>
      </c>
      <c r="W39" s="8">
        <v>1092359.31</v>
      </c>
      <c r="X39" s="30" t="s">
        <v>471</v>
      </c>
      <c r="Y39" s="26">
        <v>23263</v>
      </c>
    </row>
    <row r="40" spans="1:25" ht="15.75" customHeight="1" x14ac:dyDescent="0.25">
      <c r="A40" s="7" t="s">
        <v>566</v>
      </c>
      <c r="B40" s="7">
        <v>3</v>
      </c>
      <c r="C40" s="7" t="s">
        <v>355</v>
      </c>
      <c r="D40" s="7"/>
      <c r="E40" s="7" t="s">
        <v>22</v>
      </c>
      <c r="F40" s="7"/>
      <c r="G40" s="7"/>
      <c r="H40" s="7"/>
      <c r="I40" s="7">
        <v>3152308397</v>
      </c>
      <c r="J40" s="7" t="s">
        <v>54</v>
      </c>
      <c r="K40" s="7" t="s">
        <v>24</v>
      </c>
      <c r="L40" s="7" t="s">
        <v>60</v>
      </c>
      <c r="M40" s="7" t="s">
        <v>29</v>
      </c>
      <c r="N40" s="7" t="s">
        <v>28</v>
      </c>
      <c r="O40" s="7" t="s">
        <v>42</v>
      </c>
      <c r="P40" s="7" t="s">
        <v>27</v>
      </c>
      <c r="Q40" s="7" t="s">
        <v>22</v>
      </c>
      <c r="R40" s="27">
        <v>45058</v>
      </c>
      <c r="S40" s="27">
        <v>45058</v>
      </c>
      <c r="T40" s="8">
        <v>110000</v>
      </c>
      <c r="U40" s="8">
        <v>110000</v>
      </c>
      <c r="V40" s="8">
        <v>20900</v>
      </c>
      <c r="W40" s="8">
        <v>130900</v>
      </c>
      <c r="X40" s="30" t="s">
        <v>471</v>
      </c>
      <c r="Y40" s="26">
        <v>3300</v>
      </c>
    </row>
    <row r="41" spans="1:25" ht="15.75" customHeight="1" x14ac:dyDescent="0.25">
      <c r="A41" s="7" t="s">
        <v>567</v>
      </c>
      <c r="B41" s="7">
        <v>3</v>
      </c>
      <c r="C41" s="7" t="s">
        <v>568</v>
      </c>
      <c r="D41" s="7"/>
      <c r="E41" s="7" t="s">
        <v>22</v>
      </c>
      <c r="F41" s="7"/>
      <c r="G41" s="7" t="s">
        <v>144</v>
      </c>
      <c r="H41" s="7" t="s">
        <v>569</v>
      </c>
      <c r="I41" s="7">
        <v>3167397575</v>
      </c>
      <c r="J41" s="7" t="s">
        <v>26</v>
      </c>
      <c r="K41" s="7" t="s">
        <v>24</v>
      </c>
      <c r="L41" s="7" t="s">
        <v>32</v>
      </c>
      <c r="M41" s="7" t="s">
        <v>29</v>
      </c>
      <c r="N41" s="7" t="s">
        <v>28</v>
      </c>
      <c r="O41" s="7" t="s">
        <v>144</v>
      </c>
      <c r="P41" s="7" t="s">
        <v>33</v>
      </c>
      <c r="Q41" s="7" t="s">
        <v>22</v>
      </c>
      <c r="R41" s="27">
        <v>45058</v>
      </c>
      <c r="S41" s="27">
        <v>45065</v>
      </c>
      <c r="T41" s="8">
        <v>12916800</v>
      </c>
      <c r="U41" s="8">
        <v>12916800</v>
      </c>
      <c r="V41" s="8">
        <v>2454192</v>
      </c>
      <c r="W41" s="8">
        <v>15370992</v>
      </c>
      <c r="X41" s="30" t="s">
        <v>462</v>
      </c>
      <c r="Y41" s="26">
        <v>335837</v>
      </c>
    </row>
    <row r="42" spans="1:25" ht="15.75" customHeight="1" x14ac:dyDescent="0.25">
      <c r="A42" s="7" t="s">
        <v>570</v>
      </c>
      <c r="B42" s="7">
        <v>3</v>
      </c>
      <c r="C42" s="7" t="s">
        <v>186</v>
      </c>
      <c r="D42" s="7"/>
      <c r="E42" s="7" t="s">
        <v>22</v>
      </c>
      <c r="F42" s="7"/>
      <c r="G42" s="7" t="s">
        <v>571</v>
      </c>
      <c r="H42" s="7" t="s">
        <v>572</v>
      </c>
      <c r="I42" s="7">
        <v>3165549595</v>
      </c>
      <c r="J42" s="7" t="s">
        <v>54</v>
      </c>
      <c r="K42" s="7" t="s">
        <v>130</v>
      </c>
      <c r="L42" s="7" t="s">
        <v>32</v>
      </c>
      <c r="M42" s="7" t="s">
        <v>29</v>
      </c>
      <c r="N42" s="7" t="s">
        <v>28</v>
      </c>
      <c r="O42" s="7" t="s">
        <v>36</v>
      </c>
      <c r="P42" s="7" t="s">
        <v>27</v>
      </c>
      <c r="Q42" s="7" t="s">
        <v>22</v>
      </c>
      <c r="R42" s="27">
        <v>45057</v>
      </c>
      <c r="S42" s="27">
        <v>45057</v>
      </c>
      <c r="T42" s="8">
        <v>1361610</v>
      </c>
      <c r="U42" s="8">
        <v>1361610</v>
      </c>
      <c r="V42" s="8">
        <v>258705.9</v>
      </c>
      <c r="W42" s="8">
        <v>1620315.9</v>
      </c>
      <c r="X42" s="30" t="s">
        <v>462</v>
      </c>
      <c r="Y42" s="26">
        <v>35402</v>
      </c>
    </row>
    <row r="43" spans="1:25" ht="15.75" customHeight="1" x14ac:dyDescent="0.25">
      <c r="A43" s="7" t="s">
        <v>573</v>
      </c>
      <c r="B43" s="7">
        <v>3</v>
      </c>
      <c r="C43" s="7" t="s">
        <v>574</v>
      </c>
      <c r="D43" s="7">
        <v>39461</v>
      </c>
      <c r="E43" s="7" t="s">
        <v>22</v>
      </c>
      <c r="F43" s="7"/>
      <c r="G43" s="7" t="s">
        <v>575</v>
      </c>
      <c r="H43" s="7" t="s">
        <v>576</v>
      </c>
      <c r="I43" s="7">
        <v>3011265064</v>
      </c>
      <c r="J43" s="7" t="s">
        <v>26</v>
      </c>
      <c r="K43" s="7" t="s">
        <v>24</v>
      </c>
      <c r="L43" s="7" t="s">
        <v>25</v>
      </c>
      <c r="M43" s="7" t="s">
        <v>29</v>
      </c>
      <c r="N43" s="7" t="s">
        <v>28</v>
      </c>
      <c r="O43" s="7" t="s">
        <v>575</v>
      </c>
      <c r="P43" s="7" t="s">
        <v>27</v>
      </c>
      <c r="Q43" s="7" t="s">
        <v>22</v>
      </c>
      <c r="R43" s="27">
        <v>45057</v>
      </c>
      <c r="S43" s="27">
        <v>45057</v>
      </c>
      <c r="T43" s="8">
        <v>730140</v>
      </c>
      <c r="U43" s="8">
        <v>730140</v>
      </c>
      <c r="V43" s="8">
        <v>138726.6</v>
      </c>
      <c r="W43" s="8">
        <v>868866.6</v>
      </c>
      <c r="X43" s="30" t="s">
        <v>507</v>
      </c>
      <c r="Y43" s="26">
        <v>14603</v>
      </c>
    </row>
    <row r="44" spans="1:25" ht="15.75" customHeight="1" x14ac:dyDescent="0.25">
      <c r="A44" s="7" t="s">
        <v>577</v>
      </c>
      <c r="B44" s="7">
        <v>3</v>
      </c>
      <c r="C44" s="7" t="s">
        <v>578</v>
      </c>
      <c r="D44" s="7"/>
      <c r="E44" s="7" t="s">
        <v>22</v>
      </c>
      <c r="F44" s="7"/>
      <c r="G44" s="7" t="s">
        <v>42</v>
      </c>
      <c r="H44" s="7"/>
      <c r="I44" s="7">
        <v>3115708013</v>
      </c>
      <c r="J44" s="7" t="s">
        <v>54</v>
      </c>
      <c r="K44" s="7" t="s">
        <v>24</v>
      </c>
      <c r="L44" s="7" t="s">
        <v>72</v>
      </c>
      <c r="M44" s="7" t="s">
        <v>29</v>
      </c>
      <c r="N44" s="7" t="s">
        <v>28</v>
      </c>
      <c r="O44" s="7" t="s">
        <v>42</v>
      </c>
      <c r="P44" s="7" t="s">
        <v>61</v>
      </c>
      <c r="Q44" s="7" t="s">
        <v>22</v>
      </c>
      <c r="R44" s="27">
        <v>45056</v>
      </c>
      <c r="S44" s="27">
        <v>45056</v>
      </c>
      <c r="T44" s="8">
        <v>44000</v>
      </c>
      <c r="U44" s="8">
        <v>44000</v>
      </c>
      <c r="V44" s="8">
        <v>8360</v>
      </c>
      <c r="W44" s="8">
        <v>52360</v>
      </c>
      <c r="X44" s="30" t="s">
        <v>471</v>
      </c>
      <c r="Y44" s="26">
        <v>1320</v>
      </c>
    </row>
    <row r="45" spans="1:25" ht="15.75" customHeight="1" x14ac:dyDescent="0.25">
      <c r="A45" s="7" t="s">
        <v>579</v>
      </c>
      <c r="B45" s="7">
        <v>3</v>
      </c>
      <c r="C45" s="7" t="s">
        <v>421</v>
      </c>
      <c r="D45" s="7">
        <v>39460</v>
      </c>
      <c r="E45" s="7" t="s">
        <v>22</v>
      </c>
      <c r="F45" s="7"/>
      <c r="G45" s="7" t="s">
        <v>190</v>
      </c>
      <c r="H45" s="7" t="s">
        <v>580</v>
      </c>
      <c r="I45" s="7">
        <v>3206935635</v>
      </c>
      <c r="J45" s="7" t="s">
        <v>26</v>
      </c>
      <c r="K45" s="7" t="s">
        <v>24</v>
      </c>
      <c r="L45" s="7" t="s">
        <v>25</v>
      </c>
      <c r="M45" s="7" t="s">
        <v>29</v>
      </c>
      <c r="N45" s="7" t="s">
        <v>28</v>
      </c>
      <c r="O45" s="7" t="s">
        <v>190</v>
      </c>
      <c r="P45" s="7" t="s">
        <v>27</v>
      </c>
      <c r="Q45" s="7" t="s">
        <v>22</v>
      </c>
      <c r="R45" s="27">
        <v>45056</v>
      </c>
      <c r="S45" s="27">
        <v>45056</v>
      </c>
      <c r="T45" s="8">
        <v>549000</v>
      </c>
      <c r="U45" s="8">
        <v>549000</v>
      </c>
      <c r="V45" s="8">
        <v>104310</v>
      </c>
      <c r="W45" s="8">
        <v>653310</v>
      </c>
      <c r="X45" s="30" t="s">
        <v>462</v>
      </c>
      <c r="Y45" s="26">
        <v>14274</v>
      </c>
    </row>
    <row r="46" spans="1:25" ht="15.75" customHeight="1" x14ac:dyDescent="0.25">
      <c r="A46" s="7" t="s">
        <v>581</v>
      </c>
      <c r="B46" s="7">
        <v>3</v>
      </c>
      <c r="C46" s="7" t="s">
        <v>421</v>
      </c>
      <c r="D46" s="7">
        <v>39459</v>
      </c>
      <c r="E46" s="7" t="s">
        <v>22</v>
      </c>
      <c r="F46" s="7"/>
      <c r="G46" s="7" t="s">
        <v>190</v>
      </c>
      <c r="H46" s="7" t="s">
        <v>580</v>
      </c>
      <c r="I46" s="7">
        <v>3206935635</v>
      </c>
      <c r="J46" s="7" t="s">
        <v>26</v>
      </c>
      <c r="K46" s="7" t="s">
        <v>24</v>
      </c>
      <c r="L46" s="7" t="s">
        <v>25</v>
      </c>
      <c r="M46" s="7" t="s">
        <v>29</v>
      </c>
      <c r="N46" s="7" t="s">
        <v>28</v>
      </c>
      <c r="O46" s="7" t="s">
        <v>190</v>
      </c>
      <c r="P46" s="7" t="s">
        <v>27</v>
      </c>
      <c r="Q46" s="7" t="s">
        <v>22</v>
      </c>
      <c r="R46" s="27">
        <v>45056</v>
      </c>
      <c r="S46" s="27">
        <v>45056</v>
      </c>
      <c r="T46" s="8">
        <v>1280000</v>
      </c>
      <c r="U46" s="8">
        <v>1280000</v>
      </c>
      <c r="V46" s="8">
        <v>243200</v>
      </c>
      <c r="W46" s="8">
        <v>1523200</v>
      </c>
      <c r="X46" s="30" t="s">
        <v>462</v>
      </c>
      <c r="Y46" s="26">
        <v>33280</v>
      </c>
    </row>
    <row r="47" spans="1:25" ht="15.75" customHeight="1" x14ac:dyDescent="0.25">
      <c r="A47" s="7" t="s">
        <v>582</v>
      </c>
      <c r="B47" s="7">
        <v>3</v>
      </c>
      <c r="C47" s="7" t="s">
        <v>583</v>
      </c>
      <c r="D47" s="7"/>
      <c r="E47" s="7" t="s">
        <v>22</v>
      </c>
      <c r="F47" s="7"/>
      <c r="G47" s="7" t="s">
        <v>39</v>
      </c>
      <c r="H47" s="7" t="s">
        <v>584</v>
      </c>
      <c r="I47" s="7">
        <v>3103903111</v>
      </c>
      <c r="J47" s="7" t="s">
        <v>26</v>
      </c>
      <c r="K47" s="7" t="s">
        <v>24</v>
      </c>
      <c r="L47" s="7" t="s">
        <v>32</v>
      </c>
      <c r="M47" s="7" t="s">
        <v>29</v>
      </c>
      <c r="N47" s="7" t="s">
        <v>28</v>
      </c>
      <c r="O47" s="7" t="s">
        <v>585</v>
      </c>
      <c r="P47" s="7" t="s">
        <v>33</v>
      </c>
      <c r="Q47" s="7" t="s">
        <v>22</v>
      </c>
      <c r="R47" s="27">
        <v>45055</v>
      </c>
      <c r="S47" s="27">
        <v>45055</v>
      </c>
      <c r="T47" s="8">
        <v>61004</v>
      </c>
      <c r="U47" s="8">
        <v>61004</v>
      </c>
      <c r="V47" s="8">
        <v>11590.7599999999</v>
      </c>
      <c r="W47" s="8">
        <v>72594.759999999995</v>
      </c>
      <c r="X47" s="30" t="s">
        <v>471</v>
      </c>
      <c r="Y47" s="26">
        <v>1830</v>
      </c>
    </row>
    <row r="48" spans="1:25" ht="15.75" customHeight="1" x14ac:dyDescent="0.25">
      <c r="A48" s="7" t="s">
        <v>586</v>
      </c>
      <c r="B48" s="7">
        <v>3</v>
      </c>
      <c r="C48" s="7" t="s">
        <v>587</v>
      </c>
      <c r="D48" s="7"/>
      <c r="E48" s="7" t="s">
        <v>22</v>
      </c>
      <c r="F48" s="7"/>
      <c r="G48" s="7" t="s">
        <v>42</v>
      </c>
      <c r="H48" s="7" t="s">
        <v>588</v>
      </c>
      <c r="I48" s="7">
        <v>3002704074</v>
      </c>
      <c r="J48" s="7" t="s">
        <v>82</v>
      </c>
      <c r="K48" s="7" t="s">
        <v>24</v>
      </c>
      <c r="L48" s="7" t="s">
        <v>32</v>
      </c>
      <c r="M48" s="7" t="s">
        <v>29</v>
      </c>
      <c r="N48" s="7" t="s">
        <v>28</v>
      </c>
      <c r="O48" s="7" t="s">
        <v>42</v>
      </c>
      <c r="P48" s="7" t="s">
        <v>27</v>
      </c>
      <c r="Q48" s="7" t="s">
        <v>22</v>
      </c>
      <c r="R48" s="27">
        <v>45055</v>
      </c>
      <c r="S48" s="27">
        <v>45055</v>
      </c>
      <c r="T48" s="8">
        <v>15030400</v>
      </c>
      <c r="U48" s="8">
        <v>15030400</v>
      </c>
      <c r="V48" s="8">
        <v>2855776</v>
      </c>
      <c r="W48" s="8">
        <v>17886176</v>
      </c>
      <c r="X48" s="30" t="s">
        <v>589</v>
      </c>
      <c r="Y48" s="26">
        <v>240486</v>
      </c>
    </row>
    <row r="49" spans="1:25" ht="15.75" customHeight="1" x14ac:dyDescent="0.25">
      <c r="A49" s="7" t="s">
        <v>590</v>
      </c>
      <c r="B49" s="7">
        <v>3</v>
      </c>
      <c r="C49" s="7" t="s">
        <v>95</v>
      </c>
      <c r="D49" s="7"/>
      <c r="E49" s="7" t="s">
        <v>22</v>
      </c>
      <c r="F49" s="7"/>
      <c r="G49" s="7"/>
      <c r="H49" s="7"/>
      <c r="I49" s="7"/>
      <c r="J49" s="7" t="s">
        <v>54</v>
      </c>
      <c r="K49" s="7" t="s">
        <v>24</v>
      </c>
      <c r="L49" s="7" t="s">
        <v>32</v>
      </c>
      <c r="M49" s="7" t="s">
        <v>29</v>
      </c>
      <c r="N49" s="7" t="s">
        <v>28</v>
      </c>
      <c r="O49" s="7" t="s">
        <v>46</v>
      </c>
      <c r="P49" s="7" t="s">
        <v>27</v>
      </c>
      <c r="Q49" s="7" t="s">
        <v>22</v>
      </c>
      <c r="R49" s="27">
        <v>45055</v>
      </c>
      <c r="S49" s="27">
        <v>45055</v>
      </c>
      <c r="T49" s="8">
        <v>176000</v>
      </c>
      <c r="U49" s="8">
        <v>176000</v>
      </c>
      <c r="V49" s="8">
        <v>33440</v>
      </c>
      <c r="W49" s="8">
        <v>209440</v>
      </c>
      <c r="X49" s="30" t="s">
        <v>471</v>
      </c>
      <c r="Y49" s="26">
        <v>5280</v>
      </c>
    </row>
    <row r="50" spans="1:25" ht="15.75" customHeight="1" x14ac:dyDescent="0.25">
      <c r="A50" s="7" t="s">
        <v>593</v>
      </c>
      <c r="B50" s="7">
        <v>3</v>
      </c>
      <c r="C50" s="7" t="s">
        <v>594</v>
      </c>
      <c r="D50" s="7"/>
      <c r="E50" s="7" t="s">
        <v>22</v>
      </c>
      <c r="F50" s="7"/>
      <c r="G50" s="7" t="s">
        <v>36</v>
      </c>
      <c r="H50" s="7" t="s">
        <v>595</v>
      </c>
      <c r="I50" s="7">
        <v>3162378135</v>
      </c>
      <c r="J50" s="7" t="s">
        <v>26</v>
      </c>
      <c r="K50" s="7" t="s">
        <v>24</v>
      </c>
      <c r="L50" s="7" t="s">
        <v>25</v>
      </c>
      <c r="M50" s="7" t="s">
        <v>29</v>
      </c>
      <c r="N50" s="7" t="s">
        <v>28</v>
      </c>
      <c r="O50" s="7" t="s">
        <v>36</v>
      </c>
      <c r="P50" s="7" t="s">
        <v>47</v>
      </c>
      <c r="Q50" s="7" t="s">
        <v>22</v>
      </c>
      <c r="R50" s="27">
        <v>45054</v>
      </c>
      <c r="S50" s="27">
        <v>45054</v>
      </c>
      <c r="T50" s="8">
        <v>104400</v>
      </c>
      <c r="U50" s="8">
        <v>104400</v>
      </c>
      <c r="V50" s="8">
        <v>19836</v>
      </c>
      <c r="W50" s="8">
        <v>124236</v>
      </c>
      <c r="X50" s="30" t="s">
        <v>471</v>
      </c>
      <c r="Y50" s="26">
        <v>3132</v>
      </c>
    </row>
    <row r="51" spans="1:25" ht="15.75" customHeight="1" x14ac:dyDescent="0.25">
      <c r="A51" s="7" t="s">
        <v>596</v>
      </c>
      <c r="B51" s="7">
        <v>3</v>
      </c>
      <c r="C51" s="7" t="s">
        <v>597</v>
      </c>
      <c r="D51" s="7"/>
      <c r="E51" s="7" t="s">
        <v>22</v>
      </c>
      <c r="F51" s="7"/>
      <c r="G51" s="7"/>
      <c r="H51" s="7"/>
      <c r="I51" s="7"/>
      <c r="J51" s="7" t="s">
        <v>54</v>
      </c>
      <c r="K51" s="7" t="s">
        <v>24</v>
      </c>
      <c r="L51" s="7" t="s">
        <v>60</v>
      </c>
      <c r="M51" s="7" t="s">
        <v>29</v>
      </c>
      <c r="N51" s="7" t="s">
        <v>28</v>
      </c>
      <c r="O51" s="7" t="s">
        <v>42</v>
      </c>
      <c r="P51" s="7" t="s">
        <v>61</v>
      </c>
      <c r="Q51" s="7" t="s">
        <v>22</v>
      </c>
      <c r="R51" s="27">
        <v>45052</v>
      </c>
      <c r="S51" s="27">
        <v>45052</v>
      </c>
      <c r="T51" s="8">
        <v>61973</v>
      </c>
      <c r="U51" s="8">
        <v>61973</v>
      </c>
      <c r="V51" s="8">
        <v>11774.87</v>
      </c>
      <c r="W51" s="8">
        <v>73747.87</v>
      </c>
      <c r="X51" s="30" t="s">
        <v>471</v>
      </c>
      <c r="Y51" s="26">
        <v>1811</v>
      </c>
    </row>
    <row r="52" spans="1:25" ht="15.75" customHeight="1" x14ac:dyDescent="0.25">
      <c r="A52" s="7" t="s">
        <v>598</v>
      </c>
      <c r="B52" s="7">
        <v>3</v>
      </c>
      <c r="C52" s="7" t="s">
        <v>599</v>
      </c>
      <c r="D52" s="7"/>
      <c r="E52" s="7" t="s">
        <v>22</v>
      </c>
      <c r="F52" s="7"/>
      <c r="G52" s="7" t="s">
        <v>42</v>
      </c>
      <c r="H52" s="7" t="s">
        <v>600</v>
      </c>
      <c r="I52" s="7">
        <v>3187713338</v>
      </c>
      <c r="J52" s="7" t="s">
        <v>82</v>
      </c>
      <c r="K52" s="7" t="s">
        <v>24</v>
      </c>
      <c r="L52" s="7" t="s">
        <v>32</v>
      </c>
      <c r="M52" s="7" t="s">
        <v>29</v>
      </c>
      <c r="N52" s="7" t="s">
        <v>28</v>
      </c>
      <c r="O52" s="7" t="s">
        <v>42</v>
      </c>
      <c r="P52" s="7" t="s">
        <v>61</v>
      </c>
      <c r="Q52" s="7" t="s">
        <v>22</v>
      </c>
      <c r="R52" s="27">
        <v>45052</v>
      </c>
      <c r="S52" s="27">
        <v>45052</v>
      </c>
      <c r="T52" s="8">
        <v>773560</v>
      </c>
      <c r="U52" s="8">
        <v>803560</v>
      </c>
      <c r="V52" s="8">
        <v>152676.4</v>
      </c>
      <c r="W52" s="8">
        <v>956236.4</v>
      </c>
      <c r="X52" s="30" t="s">
        <v>462</v>
      </c>
      <c r="Y52" s="26">
        <v>20113</v>
      </c>
    </row>
    <row r="53" spans="1:25" ht="15.75" customHeight="1" x14ac:dyDescent="0.25">
      <c r="A53" s="7" t="s">
        <v>601</v>
      </c>
      <c r="B53" s="7">
        <v>3</v>
      </c>
      <c r="C53" s="7" t="s">
        <v>602</v>
      </c>
      <c r="D53" s="7"/>
      <c r="E53" s="7" t="s">
        <v>22</v>
      </c>
      <c r="F53" s="7"/>
      <c r="G53" s="7"/>
      <c r="H53" s="7"/>
      <c r="I53" s="7"/>
      <c r="J53" s="7" t="s">
        <v>54</v>
      </c>
      <c r="K53" s="7" t="s">
        <v>24</v>
      </c>
      <c r="L53" s="7" t="s">
        <v>25</v>
      </c>
      <c r="M53" s="7" t="s">
        <v>29</v>
      </c>
      <c r="N53" s="7" t="s">
        <v>28</v>
      </c>
      <c r="O53" s="7" t="s">
        <v>42</v>
      </c>
      <c r="P53" s="7" t="s">
        <v>33</v>
      </c>
      <c r="Q53" s="7" t="s">
        <v>22</v>
      </c>
      <c r="R53" s="27">
        <v>45051</v>
      </c>
      <c r="S53" s="27">
        <v>45051</v>
      </c>
      <c r="T53" s="8">
        <v>285928</v>
      </c>
      <c r="U53" s="8">
        <v>285928</v>
      </c>
      <c r="V53" s="8">
        <v>54326.32</v>
      </c>
      <c r="W53" s="8">
        <v>340254.32</v>
      </c>
      <c r="X53" s="30" t="s">
        <v>462</v>
      </c>
      <c r="Y53" s="26">
        <v>7434</v>
      </c>
    </row>
    <row r="54" spans="1:25" ht="15.75" customHeight="1" x14ac:dyDescent="0.25">
      <c r="A54" s="7" t="s">
        <v>603</v>
      </c>
      <c r="B54" s="7">
        <v>3</v>
      </c>
      <c r="C54" s="7" t="s">
        <v>604</v>
      </c>
      <c r="D54" s="7"/>
      <c r="E54" s="7" t="s">
        <v>22</v>
      </c>
      <c r="F54" s="7"/>
      <c r="G54" s="7" t="s">
        <v>42</v>
      </c>
      <c r="H54" s="7" t="s">
        <v>605</v>
      </c>
      <c r="I54" s="7">
        <v>3108067928</v>
      </c>
      <c r="J54" s="7" t="s">
        <v>82</v>
      </c>
      <c r="K54" s="7" t="s">
        <v>24</v>
      </c>
      <c r="L54" s="7" t="s">
        <v>32</v>
      </c>
      <c r="M54" s="7" t="s">
        <v>29</v>
      </c>
      <c r="N54" s="7" t="s">
        <v>28</v>
      </c>
      <c r="O54" s="7" t="s">
        <v>42</v>
      </c>
      <c r="P54" s="7" t="s">
        <v>33</v>
      </c>
      <c r="Q54" s="7" t="s">
        <v>22</v>
      </c>
      <c r="R54" s="27">
        <v>45051</v>
      </c>
      <c r="S54" s="27">
        <v>45057</v>
      </c>
      <c r="T54" s="8">
        <v>983850</v>
      </c>
      <c r="U54" s="8">
        <v>983850</v>
      </c>
      <c r="V54" s="8">
        <v>186931.5</v>
      </c>
      <c r="W54" s="8">
        <v>1170781.5</v>
      </c>
      <c r="X54" s="30" t="s">
        <v>462</v>
      </c>
      <c r="Y54" s="26">
        <v>25580</v>
      </c>
    </row>
    <row r="55" spans="1:25" ht="15.75" customHeight="1" x14ac:dyDescent="0.25">
      <c r="A55" s="7" t="s">
        <v>606</v>
      </c>
      <c r="B55" s="7">
        <v>3</v>
      </c>
      <c r="C55" s="7" t="s">
        <v>607</v>
      </c>
      <c r="D55" s="7">
        <v>39449</v>
      </c>
      <c r="E55" s="7" t="s">
        <v>22</v>
      </c>
      <c r="F55" s="7"/>
      <c r="G55" s="7" t="s">
        <v>608</v>
      </c>
      <c r="H55" s="7" t="s">
        <v>609</v>
      </c>
      <c r="I55" s="7">
        <v>3112732021</v>
      </c>
      <c r="J55" s="7" t="s">
        <v>26</v>
      </c>
      <c r="K55" s="7" t="s">
        <v>24</v>
      </c>
      <c r="L55" s="7" t="s">
        <v>25</v>
      </c>
      <c r="M55" s="7" t="s">
        <v>29</v>
      </c>
      <c r="N55" s="7" t="s">
        <v>28</v>
      </c>
      <c r="O55" s="7" t="s">
        <v>608</v>
      </c>
      <c r="P55" s="7" t="s">
        <v>47</v>
      </c>
      <c r="Q55" s="7" t="s">
        <v>22</v>
      </c>
      <c r="R55" s="27">
        <v>45051</v>
      </c>
      <c r="S55" s="27">
        <v>45051</v>
      </c>
      <c r="T55" s="8">
        <v>19992</v>
      </c>
      <c r="U55" s="8">
        <v>19992</v>
      </c>
      <c r="V55" s="8">
        <v>3798.47999999999</v>
      </c>
      <c r="W55" s="8">
        <v>23790.48</v>
      </c>
      <c r="X55" s="30" t="s">
        <v>462</v>
      </c>
      <c r="Y55" s="26">
        <v>600</v>
      </c>
    </row>
    <row r="56" spans="1:25" ht="15.75" customHeight="1" x14ac:dyDescent="0.25">
      <c r="A56" s="7" t="s">
        <v>610</v>
      </c>
      <c r="B56" s="7">
        <v>3</v>
      </c>
      <c r="C56" s="7" t="s">
        <v>611</v>
      </c>
      <c r="D56" s="7">
        <v>39448</v>
      </c>
      <c r="E56" s="7" t="s">
        <v>22</v>
      </c>
      <c r="F56" s="7"/>
      <c r="G56" s="7" t="s">
        <v>42</v>
      </c>
      <c r="H56" s="7" t="s">
        <v>612</v>
      </c>
      <c r="I56" s="7">
        <v>3102500862</v>
      </c>
      <c r="J56" s="7" t="s">
        <v>196</v>
      </c>
      <c r="K56" s="7" t="s">
        <v>24</v>
      </c>
      <c r="L56" s="7" t="s">
        <v>25</v>
      </c>
      <c r="M56" s="7" t="s">
        <v>29</v>
      </c>
      <c r="N56" s="7" t="s">
        <v>28</v>
      </c>
      <c r="O56" s="7" t="s">
        <v>42</v>
      </c>
      <c r="P56" s="7" t="s">
        <v>47</v>
      </c>
      <c r="Q56" s="7" t="s">
        <v>22</v>
      </c>
      <c r="R56" s="27">
        <v>45050</v>
      </c>
      <c r="S56" s="27">
        <v>45050</v>
      </c>
      <c r="T56" s="8">
        <v>504190</v>
      </c>
      <c r="U56" s="8">
        <v>504190</v>
      </c>
      <c r="V56" s="8">
        <v>95796.099999999904</v>
      </c>
      <c r="W56" s="8">
        <v>599986.1</v>
      </c>
      <c r="X56" s="30" t="s">
        <v>462</v>
      </c>
      <c r="Y56" s="26">
        <v>13109</v>
      </c>
    </row>
    <row r="57" spans="1:25" ht="15.75" customHeight="1" x14ac:dyDescent="0.25">
      <c r="A57" s="7" t="s">
        <v>613</v>
      </c>
      <c r="B57" s="7">
        <v>3</v>
      </c>
      <c r="C57" s="7" t="s">
        <v>614</v>
      </c>
      <c r="D57" s="7">
        <v>39447</v>
      </c>
      <c r="E57" s="7" t="s">
        <v>22</v>
      </c>
      <c r="F57" s="7"/>
      <c r="G57" s="7" t="s">
        <v>42</v>
      </c>
      <c r="H57" s="7" t="s">
        <v>615</v>
      </c>
      <c r="I57" s="7">
        <v>3165642752</v>
      </c>
      <c r="J57" s="7" t="s">
        <v>26</v>
      </c>
      <c r="K57" s="7" t="s">
        <v>24</v>
      </c>
      <c r="L57" s="7" t="s">
        <v>25</v>
      </c>
      <c r="M57" s="7" t="s">
        <v>29</v>
      </c>
      <c r="N57" s="7" t="s">
        <v>28</v>
      </c>
      <c r="O57" s="7" t="s">
        <v>42</v>
      </c>
      <c r="P57" s="7" t="s">
        <v>47</v>
      </c>
      <c r="Q57" s="7" t="s">
        <v>22</v>
      </c>
      <c r="R57" s="27">
        <v>45050</v>
      </c>
      <c r="S57" s="27">
        <v>45050</v>
      </c>
      <c r="T57" s="8">
        <v>472044</v>
      </c>
      <c r="U57" s="8">
        <v>472044</v>
      </c>
      <c r="V57" s="8">
        <v>89688.359999999899</v>
      </c>
      <c r="W57" s="8">
        <v>561732.36</v>
      </c>
      <c r="X57" s="30" t="s">
        <v>462</v>
      </c>
      <c r="Y57" s="26">
        <v>12273</v>
      </c>
    </row>
    <row r="58" spans="1:25" ht="15.75" customHeight="1" x14ac:dyDescent="0.25">
      <c r="A58" s="7" t="s">
        <v>616</v>
      </c>
      <c r="B58" s="7">
        <v>3</v>
      </c>
      <c r="C58" s="7" t="s">
        <v>617</v>
      </c>
      <c r="D58" s="7">
        <v>39446</v>
      </c>
      <c r="E58" s="7" t="s">
        <v>22</v>
      </c>
      <c r="F58" s="7"/>
      <c r="G58" s="7" t="s">
        <v>144</v>
      </c>
      <c r="H58" s="7" t="s">
        <v>618</v>
      </c>
      <c r="I58" s="7">
        <v>3126947192</v>
      </c>
      <c r="J58" s="7" t="s">
        <v>26</v>
      </c>
      <c r="K58" s="7" t="s">
        <v>24</v>
      </c>
      <c r="L58" s="7" t="s">
        <v>25</v>
      </c>
      <c r="M58" s="7" t="s">
        <v>29</v>
      </c>
      <c r="N58" s="7" t="s">
        <v>28</v>
      </c>
      <c r="O58" s="7" t="s">
        <v>144</v>
      </c>
      <c r="P58" s="7" t="s">
        <v>47</v>
      </c>
      <c r="Q58" s="7" t="s">
        <v>22</v>
      </c>
      <c r="R58" s="27">
        <v>45050</v>
      </c>
      <c r="S58" s="27">
        <v>45050</v>
      </c>
      <c r="T58" s="8">
        <v>36000</v>
      </c>
      <c r="U58" s="8">
        <v>36000</v>
      </c>
      <c r="V58" s="8">
        <v>6840</v>
      </c>
      <c r="W58" s="8">
        <v>42840</v>
      </c>
      <c r="X58" s="30" t="s">
        <v>471</v>
      </c>
      <c r="Y58" s="26">
        <v>1080</v>
      </c>
    </row>
    <row r="59" spans="1:25" ht="15.75" customHeight="1" x14ac:dyDescent="0.25">
      <c r="A59" s="7" t="s">
        <v>619</v>
      </c>
      <c r="B59" s="7">
        <v>3</v>
      </c>
      <c r="C59" s="7" t="s">
        <v>620</v>
      </c>
      <c r="D59" s="7">
        <v>39445</v>
      </c>
      <c r="E59" s="7" t="s">
        <v>22</v>
      </c>
      <c r="F59" s="7"/>
      <c r="G59" s="7" t="s">
        <v>478</v>
      </c>
      <c r="H59" s="7" t="s">
        <v>621</v>
      </c>
      <c r="I59" s="7">
        <v>3204607745</v>
      </c>
      <c r="J59" s="7" t="s">
        <v>26</v>
      </c>
      <c r="K59" s="7" t="s">
        <v>24</v>
      </c>
      <c r="L59" s="7" t="s">
        <v>25</v>
      </c>
      <c r="M59" s="7" t="s">
        <v>29</v>
      </c>
      <c r="N59" s="7" t="s">
        <v>28</v>
      </c>
      <c r="O59" s="7" t="s">
        <v>478</v>
      </c>
      <c r="P59" s="7" t="s">
        <v>47</v>
      </c>
      <c r="Q59" s="7" t="s">
        <v>22</v>
      </c>
      <c r="R59" s="27">
        <v>45050</v>
      </c>
      <c r="S59" s="27">
        <v>45050</v>
      </c>
      <c r="T59" s="8">
        <v>652000</v>
      </c>
      <c r="U59" s="8">
        <v>652000</v>
      </c>
      <c r="V59" s="8">
        <v>123880</v>
      </c>
      <c r="W59" s="8">
        <v>775880</v>
      </c>
      <c r="X59" s="30" t="s">
        <v>462</v>
      </c>
      <c r="Y59" s="26">
        <v>16952</v>
      </c>
    </row>
    <row r="60" spans="1:25" ht="15.75" customHeight="1" x14ac:dyDescent="0.25">
      <c r="A60" s="7" t="s">
        <v>622</v>
      </c>
      <c r="B60" s="7">
        <v>3</v>
      </c>
      <c r="C60" s="7" t="s">
        <v>623</v>
      </c>
      <c r="D60" s="7">
        <v>39442</v>
      </c>
      <c r="E60" s="7" t="s">
        <v>22</v>
      </c>
      <c r="F60" s="7"/>
      <c r="G60" s="7" t="s">
        <v>39</v>
      </c>
      <c r="H60" s="7" t="s">
        <v>624</v>
      </c>
      <c r="I60" s="7">
        <v>3157795462</v>
      </c>
      <c r="J60" s="7" t="s">
        <v>26</v>
      </c>
      <c r="K60" s="7" t="s">
        <v>24</v>
      </c>
      <c r="L60" s="7" t="s">
        <v>25</v>
      </c>
      <c r="M60" s="7" t="s">
        <v>29</v>
      </c>
      <c r="N60" s="7" t="s">
        <v>28</v>
      </c>
      <c r="O60" s="7" t="s">
        <v>39</v>
      </c>
      <c r="P60" s="7" t="s">
        <v>47</v>
      </c>
      <c r="Q60" s="7" t="s">
        <v>22</v>
      </c>
      <c r="R60" s="27">
        <v>45050</v>
      </c>
      <c r="S60" s="27">
        <v>45050</v>
      </c>
      <c r="T60" s="8">
        <v>36000</v>
      </c>
      <c r="U60" s="8">
        <v>36000</v>
      </c>
      <c r="V60" s="8">
        <v>6840</v>
      </c>
      <c r="W60" s="8">
        <v>42840</v>
      </c>
      <c r="X60" s="30" t="s">
        <v>471</v>
      </c>
      <c r="Y60" s="26">
        <v>1080</v>
      </c>
    </row>
    <row r="61" spans="1:25" ht="15.75" customHeight="1" x14ac:dyDescent="0.25">
      <c r="A61" s="7" t="s">
        <v>625</v>
      </c>
      <c r="B61" s="7">
        <v>3</v>
      </c>
      <c r="C61" s="7" t="s">
        <v>626</v>
      </c>
      <c r="D61" s="7">
        <v>39441</v>
      </c>
      <c r="E61" s="7" t="s">
        <v>22</v>
      </c>
      <c r="F61" s="7"/>
      <c r="G61" s="7" t="s">
        <v>42</v>
      </c>
      <c r="H61" s="7" t="s">
        <v>627</v>
      </c>
      <c r="I61" s="7">
        <v>3182615270</v>
      </c>
      <c r="J61" s="7" t="s">
        <v>82</v>
      </c>
      <c r="K61" s="7" t="s">
        <v>24</v>
      </c>
      <c r="L61" s="7" t="s">
        <v>25</v>
      </c>
      <c r="M61" s="7" t="s">
        <v>29</v>
      </c>
      <c r="N61" s="7" t="s">
        <v>28</v>
      </c>
      <c r="O61" s="7" t="s">
        <v>42</v>
      </c>
      <c r="P61" s="7" t="s">
        <v>47</v>
      </c>
      <c r="Q61" s="7" t="s">
        <v>22</v>
      </c>
      <c r="R61" s="27">
        <v>45050</v>
      </c>
      <c r="S61" s="27">
        <v>45050</v>
      </c>
      <c r="T61" s="8">
        <v>688000</v>
      </c>
      <c r="U61" s="8">
        <v>718000</v>
      </c>
      <c r="V61" s="8">
        <v>136420</v>
      </c>
      <c r="W61" s="8">
        <v>854420</v>
      </c>
      <c r="X61" s="30" t="s">
        <v>462</v>
      </c>
      <c r="Y61" s="26">
        <v>17888</v>
      </c>
    </row>
    <row r="62" spans="1:25" ht="15.75" customHeight="1" x14ac:dyDescent="0.25">
      <c r="A62" s="7" t="s">
        <v>628</v>
      </c>
      <c r="B62" s="7">
        <v>3</v>
      </c>
      <c r="C62" s="7" t="s">
        <v>629</v>
      </c>
      <c r="D62" s="7"/>
      <c r="E62" s="7" t="s">
        <v>22</v>
      </c>
      <c r="F62" s="7"/>
      <c r="G62" s="7"/>
      <c r="H62" s="7"/>
      <c r="I62" s="7"/>
      <c r="J62" s="7" t="s">
        <v>54</v>
      </c>
      <c r="K62" s="7" t="s">
        <v>24</v>
      </c>
      <c r="L62" s="7" t="s">
        <v>60</v>
      </c>
      <c r="M62" s="7" t="s">
        <v>29</v>
      </c>
      <c r="N62" s="7" t="s">
        <v>28</v>
      </c>
      <c r="O62" s="7" t="s">
        <v>42</v>
      </c>
      <c r="P62" s="7" t="s">
        <v>61</v>
      </c>
      <c r="Q62" s="7" t="s">
        <v>22</v>
      </c>
      <c r="R62" s="27">
        <v>45050</v>
      </c>
      <c r="S62" s="27">
        <v>45050</v>
      </c>
      <c r="T62" s="8">
        <v>76000</v>
      </c>
      <c r="U62" s="8">
        <v>76000</v>
      </c>
      <c r="V62" s="8">
        <v>14440</v>
      </c>
      <c r="W62" s="8">
        <v>90440</v>
      </c>
      <c r="X62" s="30" t="s">
        <v>471</v>
      </c>
      <c r="Y62" s="26">
        <v>2232</v>
      </c>
    </row>
    <row r="63" spans="1:25" ht="15.75" customHeight="1" x14ac:dyDescent="0.25">
      <c r="A63" s="7" t="s">
        <v>630</v>
      </c>
      <c r="B63" s="7">
        <v>3</v>
      </c>
      <c r="C63" s="7" t="s">
        <v>631</v>
      </c>
      <c r="D63" s="7">
        <v>39440</v>
      </c>
      <c r="E63" s="7" t="s">
        <v>22</v>
      </c>
      <c r="F63" s="7"/>
      <c r="G63" s="7" t="s">
        <v>39</v>
      </c>
      <c r="H63" s="7" t="s">
        <v>632</v>
      </c>
      <c r="I63" s="7">
        <v>3164710321</v>
      </c>
      <c r="J63" s="7" t="s">
        <v>54</v>
      </c>
      <c r="K63" s="7" t="s">
        <v>24</v>
      </c>
      <c r="L63" s="7" t="s">
        <v>25</v>
      </c>
      <c r="M63" s="7" t="s">
        <v>29</v>
      </c>
      <c r="N63" s="7" t="s">
        <v>28</v>
      </c>
      <c r="O63" s="7" t="s">
        <v>39</v>
      </c>
      <c r="P63" s="7" t="s">
        <v>47</v>
      </c>
      <c r="Q63" s="7" t="s">
        <v>22</v>
      </c>
      <c r="R63" s="27">
        <v>45050</v>
      </c>
      <c r="S63" s="27">
        <v>45050</v>
      </c>
      <c r="T63" s="8">
        <v>2232000</v>
      </c>
      <c r="U63" s="8">
        <v>2232000</v>
      </c>
      <c r="V63" s="8">
        <v>424080</v>
      </c>
      <c r="W63" s="8">
        <v>2656080</v>
      </c>
      <c r="X63" s="30" t="s">
        <v>471</v>
      </c>
      <c r="Y63" s="26">
        <v>66960</v>
      </c>
    </row>
    <row r="64" spans="1:25" ht="15.75" customHeight="1" x14ac:dyDescent="0.25">
      <c r="A64" s="7" t="s">
        <v>633</v>
      </c>
      <c r="B64" s="7">
        <v>3</v>
      </c>
      <c r="C64" s="7" t="s">
        <v>634</v>
      </c>
      <c r="D64" s="7"/>
      <c r="E64" s="7" t="s">
        <v>22</v>
      </c>
      <c r="F64" s="7"/>
      <c r="G64" s="7" t="s">
        <v>260</v>
      </c>
      <c r="H64" s="7" t="s">
        <v>635</v>
      </c>
      <c r="I64" s="7">
        <v>3017231908</v>
      </c>
      <c r="J64" s="7" t="s">
        <v>26</v>
      </c>
      <c r="K64" s="7" t="s">
        <v>24</v>
      </c>
      <c r="L64" s="7" t="s">
        <v>32</v>
      </c>
      <c r="M64" s="7" t="s">
        <v>29</v>
      </c>
      <c r="N64" s="7" t="s">
        <v>28</v>
      </c>
      <c r="O64" s="7" t="s">
        <v>260</v>
      </c>
      <c r="P64" s="7" t="s">
        <v>27</v>
      </c>
      <c r="Q64" s="7" t="s">
        <v>22</v>
      </c>
      <c r="R64" s="27">
        <v>45049</v>
      </c>
      <c r="S64" s="27">
        <v>45049</v>
      </c>
      <c r="T64" s="8">
        <v>808000</v>
      </c>
      <c r="U64" s="8">
        <v>808000</v>
      </c>
      <c r="V64" s="8">
        <v>153520</v>
      </c>
      <c r="W64" s="8">
        <v>961520</v>
      </c>
      <c r="X64" s="30" t="s">
        <v>462</v>
      </c>
      <c r="Y64" s="26">
        <v>21008</v>
      </c>
    </row>
    <row r="65" spans="1:25" ht="15.75" customHeight="1" x14ac:dyDescent="0.25">
      <c r="A65" s="7" t="s">
        <v>636</v>
      </c>
      <c r="B65" s="7">
        <v>3</v>
      </c>
      <c r="C65" s="7" t="s">
        <v>637</v>
      </c>
      <c r="D65" s="7"/>
      <c r="E65" s="7" t="s">
        <v>22</v>
      </c>
      <c r="F65" s="7"/>
      <c r="G65" s="7" t="s">
        <v>144</v>
      </c>
      <c r="H65" s="7" t="s">
        <v>638</v>
      </c>
      <c r="I65" s="7">
        <v>3126960132</v>
      </c>
      <c r="J65" s="7" t="s">
        <v>26</v>
      </c>
      <c r="K65" s="7" t="s">
        <v>24</v>
      </c>
      <c r="L65" s="7" t="s">
        <v>32</v>
      </c>
      <c r="M65" s="7" t="s">
        <v>29</v>
      </c>
      <c r="N65" s="7" t="s">
        <v>28</v>
      </c>
      <c r="O65" s="7" t="s">
        <v>639</v>
      </c>
      <c r="P65" s="7" t="s">
        <v>33</v>
      </c>
      <c r="Q65" s="7" t="s">
        <v>22</v>
      </c>
      <c r="R65" s="27">
        <v>45048</v>
      </c>
      <c r="S65" s="27">
        <v>45048</v>
      </c>
      <c r="T65" s="8">
        <v>630000</v>
      </c>
      <c r="U65" s="8">
        <v>630000</v>
      </c>
      <c r="V65" s="8">
        <v>119700</v>
      </c>
      <c r="W65" s="8">
        <v>749700</v>
      </c>
      <c r="X65" s="30" t="s">
        <v>462</v>
      </c>
      <c r="Y65" s="26">
        <v>16380</v>
      </c>
    </row>
    <row r="66" spans="1:25" ht="15.75" customHeight="1" x14ac:dyDescent="0.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6"/>
      <c r="N66" s="6"/>
      <c r="O66" s="2"/>
      <c r="P66" s="2"/>
      <c r="Q66" s="2"/>
      <c r="R66" s="2"/>
      <c r="S66" s="25"/>
      <c r="T66" s="8">
        <f>SUM(T2:T65)</f>
        <v>79289623</v>
      </c>
      <c r="U66" s="2"/>
      <c r="V66" s="2"/>
      <c r="W66" s="2"/>
      <c r="Y66" s="26"/>
    </row>
    <row r="67" spans="1:25" ht="15.75" customHeight="1" x14ac:dyDescent="0.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6"/>
      <c r="N67" s="6"/>
      <c r="O67" s="2"/>
      <c r="P67" s="2"/>
      <c r="Q67" s="2"/>
      <c r="R67" s="2"/>
      <c r="S67" s="25"/>
      <c r="T67" s="2"/>
      <c r="U67" s="2"/>
      <c r="V67" s="2"/>
      <c r="W67" s="2"/>
      <c r="Y67" s="26"/>
    </row>
    <row r="68" spans="1:25" ht="15.75" customHeight="1" x14ac:dyDescent="0.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6"/>
      <c r="N68" s="6"/>
      <c r="O68" s="2"/>
      <c r="P68" s="2"/>
      <c r="S68" s="25"/>
      <c r="T68" s="2"/>
      <c r="U68" s="2"/>
      <c r="V68" s="177" t="s">
        <v>115</v>
      </c>
      <c r="W68" s="176"/>
      <c r="Y68" s="26">
        <f>SUM(Y2:Z67)</f>
        <v>2334257.96</v>
      </c>
    </row>
    <row r="69" spans="1:25" ht="15.75" customHeight="1" x14ac:dyDescent="0.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6"/>
      <c r="N69" s="6"/>
      <c r="O69" s="2"/>
      <c r="P69" s="2"/>
      <c r="S69" s="25"/>
      <c r="T69" s="2"/>
      <c r="U69" s="2"/>
      <c r="V69" s="8" t="s">
        <v>116</v>
      </c>
      <c r="W69" s="8">
        <v>23340001</v>
      </c>
      <c r="Y69" s="26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2"/>
      <c r="P70" s="2"/>
      <c r="S70" s="25"/>
      <c r="T70" s="2"/>
      <c r="U70" s="2"/>
      <c r="V70" s="8" t="s">
        <v>117</v>
      </c>
      <c r="W70" s="8">
        <v>167391512</v>
      </c>
      <c r="Y70" s="32"/>
    </row>
    <row r="71" spans="1:25" ht="15.75" customHeight="1" x14ac:dyDescent="0.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6"/>
      <c r="O71" s="2"/>
      <c r="P71" s="2"/>
      <c r="S71" s="25"/>
      <c r="T71" s="2"/>
      <c r="U71" s="2"/>
      <c r="V71" s="20" t="s">
        <v>118</v>
      </c>
      <c r="W71" s="18">
        <v>81395623</v>
      </c>
      <c r="Y71" s="26"/>
    </row>
    <row r="72" spans="1:25" ht="15.75" customHeight="1" x14ac:dyDescent="0.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6"/>
      <c r="N72" s="6"/>
      <c r="O72" s="2"/>
      <c r="P72" s="2"/>
      <c r="S72" s="25"/>
      <c r="T72" s="2"/>
      <c r="U72" s="2"/>
      <c r="V72" s="33" t="s">
        <v>370</v>
      </c>
      <c r="W72" s="20">
        <f>+W71-W69</f>
        <v>58055622</v>
      </c>
      <c r="Y72" s="26"/>
    </row>
    <row r="73" spans="1:25" ht="15.75" customHeight="1" x14ac:dyDescent="0.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6"/>
      <c r="N73" s="6"/>
      <c r="O73" s="2"/>
      <c r="P73" s="2"/>
      <c r="S73" s="25"/>
      <c r="T73" s="2"/>
      <c r="U73" s="2"/>
      <c r="V73" s="34" t="s">
        <v>640</v>
      </c>
      <c r="W73" s="22">
        <v>1647136.73</v>
      </c>
      <c r="Y73" s="26"/>
    </row>
    <row r="74" spans="1:25" ht="42" customHeight="1" x14ac:dyDescent="0.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6"/>
      <c r="N74" s="6"/>
      <c r="O74" s="2"/>
      <c r="P74" s="2"/>
      <c r="S74" s="25"/>
      <c r="T74" s="2"/>
      <c r="U74" s="2"/>
      <c r="V74" s="34" t="s">
        <v>459</v>
      </c>
      <c r="W74" s="18"/>
      <c r="Y74" s="26"/>
    </row>
    <row r="75" spans="1:25" ht="15.75" customHeight="1" x14ac:dyDescent="0.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6"/>
      <c r="N75" s="6"/>
      <c r="O75" s="2"/>
      <c r="P75" s="2"/>
      <c r="S75" s="25"/>
      <c r="T75" s="2"/>
      <c r="U75" s="2"/>
      <c r="V75" s="34" t="s">
        <v>372</v>
      </c>
      <c r="W75" s="22">
        <v>207636</v>
      </c>
      <c r="Y75" s="26"/>
    </row>
    <row r="76" spans="1:25" ht="15.75" customHeight="1" x14ac:dyDescent="0.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6"/>
      <c r="N76" s="6"/>
      <c r="O76" s="2"/>
      <c r="P76" s="2"/>
      <c r="S76" s="25"/>
      <c r="T76" s="2"/>
      <c r="U76" s="2"/>
      <c r="V76" s="12" t="s">
        <v>121</v>
      </c>
      <c r="W76" s="12">
        <f>W73+W75</f>
        <v>1854772.73</v>
      </c>
      <c r="Y76" s="26"/>
    </row>
    <row r="77" spans="1:25" ht="15.75" customHeight="1" x14ac:dyDescent="0.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6"/>
      <c r="N77" s="6"/>
      <c r="O77" s="2"/>
      <c r="P77" s="2"/>
      <c r="Q77" s="2"/>
      <c r="R77" s="2"/>
      <c r="S77" s="25"/>
      <c r="T77" s="2"/>
      <c r="U77" s="2"/>
      <c r="V77" s="2"/>
      <c r="W77" s="2"/>
      <c r="Y77" s="26"/>
    </row>
    <row r="78" spans="1:25" ht="15.75" customHeight="1" x14ac:dyDescent="0.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6"/>
      <c r="N78" s="6"/>
      <c r="O78" s="2"/>
      <c r="P78" s="2"/>
      <c r="Q78" s="2"/>
      <c r="R78" s="2"/>
      <c r="S78" s="25"/>
      <c r="T78" s="2"/>
      <c r="U78" s="2"/>
      <c r="V78" s="2"/>
      <c r="W78" s="2"/>
      <c r="Y78" s="26"/>
    </row>
    <row r="79" spans="1:25" ht="15.75" customHeight="1" x14ac:dyDescent="0.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6"/>
      <c r="N79" s="6"/>
      <c r="O79" s="2"/>
      <c r="P79" s="2"/>
      <c r="Q79" s="2"/>
      <c r="R79" s="2"/>
      <c r="S79" s="25"/>
      <c r="T79" s="2"/>
      <c r="U79" s="2"/>
      <c r="V79" s="2"/>
      <c r="W79" s="2"/>
      <c r="Y79" s="26"/>
    </row>
    <row r="80" spans="1:25" ht="15.75" customHeight="1" x14ac:dyDescent="0.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6"/>
      <c r="N80" s="6"/>
      <c r="O80" s="2"/>
      <c r="P80" s="2"/>
      <c r="Q80" s="2"/>
      <c r="R80" s="2"/>
      <c r="S80" s="25"/>
      <c r="T80" s="2"/>
      <c r="U80" s="2"/>
      <c r="V80" s="2"/>
      <c r="W80" s="2"/>
      <c r="Y80" s="26"/>
    </row>
    <row r="81" spans="1:25" ht="15.75" customHeight="1" x14ac:dyDescent="0.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6"/>
      <c r="N81" s="6"/>
      <c r="O81" s="2"/>
      <c r="P81" s="2"/>
      <c r="Q81" s="2"/>
      <c r="R81" s="2"/>
      <c r="S81" s="25"/>
      <c r="T81" s="2"/>
      <c r="U81" s="2"/>
      <c r="V81" s="2"/>
      <c r="W81" s="2"/>
      <c r="Y81" s="26"/>
    </row>
    <row r="82" spans="1:25" ht="15.75" customHeight="1" x14ac:dyDescent="0.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6"/>
      <c r="N82" s="6"/>
      <c r="O82" s="2"/>
      <c r="P82" s="2"/>
      <c r="Q82" s="2"/>
      <c r="R82" s="2"/>
      <c r="S82" s="25"/>
      <c r="T82" s="2"/>
      <c r="U82" s="2"/>
      <c r="V82" s="2"/>
      <c r="W82" s="2"/>
      <c r="Y82" s="26"/>
    </row>
    <row r="83" spans="1:25" ht="15.75" customHeight="1" x14ac:dyDescent="0.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6"/>
      <c r="N83" s="6"/>
      <c r="O83" s="2"/>
      <c r="P83" s="2"/>
      <c r="Q83" s="2"/>
      <c r="R83" s="2"/>
      <c r="S83" s="25"/>
      <c r="T83" s="2"/>
      <c r="U83" s="2"/>
      <c r="V83" s="2"/>
      <c r="W83" s="2"/>
      <c r="Y83" s="26"/>
    </row>
    <row r="84" spans="1:25" ht="15.75" customHeight="1" x14ac:dyDescent="0.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6"/>
      <c r="N84" s="6"/>
      <c r="O84" s="2"/>
      <c r="P84" s="2"/>
      <c r="Q84" s="2"/>
      <c r="R84" s="2"/>
      <c r="S84" s="25"/>
      <c r="T84" s="2"/>
      <c r="U84" s="2"/>
      <c r="V84" s="2"/>
      <c r="W84" s="2"/>
      <c r="Y84" s="26"/>
    </row>
    <row r="85" spans="1:25" ht="15.75" customHeight="1" x14ac:dyDescent="0.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6"/>
      <c r="N85" s="6"/>
      <c r="O85" s="2"/>
      <c r="P85" s="2"/>
      <c r="Q85" s="2"/>
      <c r="R85" s="2"/>
      <c r="S85" s="25"/>
      <c r="T85" s="2"/>
      <c r="U85" s="2"/>
      <c r="V85" s="2"/>
      <c r="W85" s="2"/>
      <c r="Y85" s="26"/>
    </row>
    <row r="86" spans="1:25" ht="15.75" customHeight="1" x14ac:dyDescent="0.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6"/>
      <c r="N86" s="6"/>
      <c r="O86" s="2"/>
      <c r="P86" s="2"/>
      <c r="Q86" s="2"/>
      <c r="R86" s="2"/>
      <c r="S86" s="25"/>
      <c r="T86" s="2"/>
      <c r="U86" s="2"/>
      <c r="V86" s="2"/>
      <c r="W86" s="2"/>
      <c r="Y86" s="26"/>
    </row>
    <row r="87" spans="1:25" ht="15.75" customHeight="1" x14ac:dyDescent="0.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6"/>
      <c r="N87" s="6"/>
      <c r="O87" s="2"/>
      <c r="P87" s="2"/>
      <c r="Q87" s="2"/>
      <c r="R87" s="2"/>
      <c r="S87" s="25"/>
      <c r="T87" s="2"/>
      <c r="U87" s="2"/>
      <c r="V87" s="2"/>
      <c r="W87" s="2"/>
      <c r="Y87" s="26"/>
    </row>
    <row r="88" spans="1:25" ht="15.75" customHeight="1" x14ac:dyDescent="0.25">
      <c r="O88" s="2"/>
      <c r="P88" s="2"/>
      <c r="Q88" s="2"/>
      <c r="R88" s="2"/>
      <c r="T88" s="2"/>
      <c r="U88" s="2"/>
      <c r="V88" s="2"/>
      <c r="W88" s="2"/>
      <c r="Y88" s="26"/>
    </row>
    <row r="89" spans="1:25" ht="15.75" customHeight="1" x14ac:dyDescent="0.25">
      <c r="E89" s="2"/>
      <c r="F89" s="2"/>
      <c r="G89" s="2"/>
      <c r="H89" s="2"/>
      <c r="S89" s="25"/>
      <c r="T89" s="2"/>
      <c r="U89" s="2"/>
      <c r="V89" s="2"/>
      <c r="W89" s="2"/>
      <c r="Y89" s="26"/>
    </row>
    <row r="90" spans="1:25" ht="15.75" customHeight="1" x14ac:dyDescent="0.25">
      <c r="E90" s="2"/>
      <c r="F90" s="2"/>
      <c r="G90" s="2"/>
      <c r="H90" s="2"/>
      <c r="T90" s="2"/>
      <c r="U90" s="2"/>
      <c r="V90" s="2"/>
      <c r="W90" s="2"/>
      <c r="Y90" s="26"/>
    </row>
    <row r="91" spans="1:25" ht="15.75" customHeight="1" x14ac:dyDescent="0.25">
      <c r="E91" s="2"/>
      <c r="F91" s="2"/>
      <c r="G91" s="2"/>
      <c r="H91" s="2"/>
      <c r="I91" s="2"/>
      <c r="R91" s="2"/>
      <c r="T91" s="2"/>
      <c r="U91" s="2"/>
      <c r="V91" s="2"/>
      <c r="W91" s="2"/>
      <c r="Y91" s="26"/>
    </row>
    <row r="92" spans="1:25" ht="15.75" customHeight="1" x14ac:dyDescent="0.25">
      <c r="E92" s="2"/>
      <c r="F92" s="2"/>
      <c r="G92" s="2"/>
      <c r="H92" s="2"/>
      <c r="T92" s="2"/>
      <c r="U92" s="2"/>
      <c r="V92" s="2"/>
      <c r="W92" s="2"/>
      <c r="Y92" s="26"/>
    </row>
    <row r="93" spans="1:25" ht="15.75" customHeight="1" x14ac:dyDescent="0.25">
      <c r="E93" s="2"/>
      <c r="F93" s="2"/>
      <c r="G93" s="2"/>
      <c r="H93" s="2"/>
      <c r="T93" s="2"/>
      <c r="U93" s="2"/>
      <c r="V93" s="2"/>
      <c r="W93" s="2"/>
      <c r="Y93" s="26"/>
    </row>
    <row r="94" spans="1:25" ht="15.75" customHeight="1" x14ac:dyDescent="0.25">
      <c r="E94" s="2"/>
      <c r="F94" s="2"/>
      <c r="G94" s="2"/>
      <c r="H94" s="2"/>
      <c r="T94" s="2"/>
      <c r="U94" s="2"/>
      <c r="V94" s="2"/>
      <c r="W94" s="2"/>
      <c r="Y94" s="26"/>
    </row>
    <row r="95" spans="1:25" ht="15.75" customHeight="1" x14ac:dyDescent="0.25">
      <c r="E95" s="2"/>
      <c r="F95" s="2"/>
      <c r="G95" s="2"/>
      <c r="H95" s="2"/>
      <c r="R95" s="2"/>
      <c r="T95" s="2"/>
      <c r="U95" s="2"/>
      <c r="V95" s="2"/>
      <c r="W95" s="2"/>
      <c r="Y95" s="26"/>
    </row>
    <row r="96" spans="1:25" ht="15.75" customHeight="1" x14ac:dyDescent="0.25">
      <c r="E96" s="2"/>
      <c r="F96" s="2"/>
      <c r="G96" s="2"/>
      <c r="H96" s="2"/>
      <c r="T96" s="2"/>
      <c r="U96" s="2"/>
      <c r="V96" s="2"/>
      <c r="W96" s="2"/>
      <c r="Y96" s="26"/>
    </row>
    <row r="97" spans="5:25" ht="15.75" customHeight="1" x14ac:dyDescent="0.25">
      <c r="E97" s="2"/>
      <c r="F97" s="2"/>
      <c r="G97" s="2"/>
      <c r="H97" s="2"/>
      <c r="T97" s="2"/>
      <c r="U97" s="2"/>
      <c r="V97" s="2"/>
      <c r="W97" s="2"/>
      <c r="Y97" s="26"/>
    </row>
    <row r="98" spans="5:25" ht="15.75" customHeight="1" x14ac:dyDescent="0.25">
      <c r="E98" s="2"/>
      <c r="F98" s="2"/>
      <c r="G98" s="2"/>
      <c r="H98" s="2"/>
      <c r="T98" s="2"/>
      <c r="U98" s="2"/>
      <c r="V98" s="2"/>
      <c r="W98" s="2"/>
      <c r="Y98" s="26"/>
    </row>
    <row r="99" spans="5:25" ht="15.75" customHeight="1" x14ac:dyDescent="0.25">
      <c r="E99" s="2"/>
      <c r="F99" s="2"/>
      <c r="G99" s="2"/>
      <c r="H99" s="2"/>
      <c r="T99" s="2"/>
      <c r="U99" s="2"/>
      <c r="V99" s="2"/>
      <c r="W99" s="2"/>
      <c r="Y99" s="26"/>
    </row>
    <row r="100" spans="5:25" ht="15.75" customHeight="1" x14ac:dyDescent="0.25">
      <c r="E100" s="2"/>
      <c r="F100" s="2"/>
      <c r="G100" s="2"/>
      <c r="H100" s="2"/>
      <c r="T100" s="2"/>
      <c r="U100" s="2"/>
      <c r="V100" s="2"/>
      <c r="W100" s="2"/>
      <c r="Y100" s="26"/>
    </row>
    <row r="101" spans="5:25" ht="15.75" customHeight="1" x14ac:dyDescent="0.25">
      <c r="E101" s="2"/>
      <c r="F101" s="2"/>
      <c r="G101" s="2"/>
      <c r="H101" s="2"/>
      <c r="T101" s="2"/>
      <c r="U101" s="2"/>
      <c r="V101" s="2"/>
      <c r="W101" s="2"/>
      <c r="Y101" s="26"/>
    </row>
    <row r="102" spans="5:25" ht="15.75" customHeight="1" x14ac:dyDescent="0.25">
      <c r="E102" s="2"/>
      <c r="F102" s="2"/>
      <c r="G102" s="2"/>
      <c r="H102" s="2"/>
      <c r="T102" s="2"/>
      <c r="U102" s="2"/>
      <c r="V102" s="2"/>
      <c r="W102" s="2"/>
      <c r="Y102" s="26"/>
    </row>
    <row r="103" spans="5:25" ht="15.75" customHeight="1" x14ac:dyDescent="0.25">
      <c r="E103" s="2"/>
      <c r="F103" s="2"/>
      <c r="G103" s="2"/>
      <c r="H103" s="2"/>
      <c r="T103" s="2"/>
      <c r="U103" s="2"/>
      <c r="V103" s="2"/>
      <c r="W103" s="2"/>
      <c r="Y103" s="26"/>
    </row>
    <row r="104" spans="5:25" ht="15.75" customHeight="1" x14ac:dyDescent="0.25">
      <c r="E104" s="2"/>
      <c r="F104" s="2"/>
      <c r="G104" s="2"/>
      <c r="H104" s="2"/>
      <c r="T104" s="2"/>
      <c r="U104" s="2"/>
      <c r="V104" s="2"/>
      <c r="W104" s="2"/>
      <c r="Y104" s="26"/>
    </row>
    <row r="105" spans="5:25" ht="15.75" customHeight="1" x14ac:dyDescent="0.25">
      <c r="E105" s="2"/>
      <c r="F105" s="2"/>
      <c r="G105" s="2"/>
      <c r="H105" s="2"/>
      <c r="T105" s="2"/>
      <c r="U105" s="2"/>
      <c r="V105" s="2"/>
      <c r="W105" s="2"/>
      <c r="Y105" s="26"/>
    </row>
    <row r="106" spans="5:25" ht="15.75" customHeight="1" x14ac:dyDescent="0.25">
      <c r="E106" s="2"/>
      <c r="F106" s="2"/>
      <c r="G106" s="2"/>
      <c r="H106" s="2"/>
      <c r="T106" s="2"/>
      <c r="U106" s="2"/>
      <c r="V106" s="2"/>
      <c r="W106" s="2"/>
      <c r="Y106" s="26"/>
    </row>
    <row r="107" spans="5:25" ht="15.75" customHeight="1" x14ac:dyDescent="0.25">
      <c r="E107" s="2"/>
      <c r="F107" s="2"/>
      <c r="G107" s="2"/>
      <c r="H107" s="2"/>
      <c r="T107" s="2"/>
      <c r="U107" s="2"/>
      <c r="V107" s="2"/>
      <c r="W107" s="2"/>
      <c r="Y107" s="26"/>
    </row>
    <row r="108" spans="5:25" ht="15.75" customHeight="1" x14ac:dyDescent="0.25">
      <c r="E108" s="2"/>
      <c r="F108" s="2"/>
      <c r="G108" s="2"/>
      <c r="H108" s="2"/>
      <c r="T108" s="2"/>
      <c r="U108" s="2"/>
      <c r="V108" s="2"/>
      <c r="W108" s="2"/>
      <c r="Y108" s="26"/>
    </row>
    <row r="109" spans="5:25" ht="15.75" customHeight="1" x14ac:dyDescent="0.25">
      <c r="E109" s="2"/>
      <c r="F109" s="2"/>
      <c r="G109" s="2"/>
      <c r="H109" s="2"/>
      <c r="T109" s="2"/>
      <c r="U109" s="2"/>
      <c r="V109" s="2"/>
      <c r="W109" s="2"/>
      <c r="Y109" s="26"/>
    </row>
    <row r="110" spans="5:25" ht="15.75" customHeight="1" x14ac:dyDescent="0.25">
      <c r="E110" s="2"/>
      <c r="F110" s="2"/>
      <c r="G110" s="2"/>
      <c r="H110" s="2"/>
      <c r="T110" s="2"/>
      <c r="U110" s="2"/>
      <c r="V110" s="2"/>
      <c r="W110" s="2"/>
      <c r="Y110" s="26"/>
    </row>
    <row r="111" spans="5:25" ht="15.75" customHeight="1" x14ac:dyDescent="0.25">
      <c r="E111" s="2"/>
      <c r="F111" s="2"/>
      <c r="G111" s="2"/>
      <c r="H111" s="2"/>
      <c r="T111" s="2"/>
      <c r="U111" s="2"/>
      <c r="V111" s="2"/>
      <c r="W111" s="2"/>
      <c r="Y111" s="26"/>
    </row>
    <row r="112" spans="5:25" ht="15.75" customHeight="1" x14ac:dyDescent="0.25">
      <c r="E112" s="2"/>
      <c r="F112" s="2"/>
      <c r="G112" s="2"/>
      <c r="H112" s="2"/>
      <c r="T112" s="2"/>
      <c r="U112" s="2"/>
      <c r="V112" s="2"/>
      <c r="W112" s="2"/>
      <c r="Y112" s="26"/>
    </row>
    <row r="113" spans="5:25" ht="15.75" customHeight="1" x14ac:dyDescent="0.25">
      <c r="E113" s="2"/>
      <c r="F113" s="2"/>
      <c r="G113" s="2"/>
      <c r="H113" s="2"/>
      <c r="T113" s="2"/>
      <c r="U113" s="2"/>
      <c r="V113" s="2"/>
      <c r="W113" s="2"/>
      <c r="Y113" s="26"/>
    </row>
    <row r="114" spans="5:25" ht="15.75" customHeight="1" x14ac:dyDescent="0.25">
      <c r="E114" s="2"/>
      <c r="F114" s="2"/>
      <c r="G114" s="2"/>
      <c r="H114" s="2"/>
      <c r="T114" s="2"/>
      <c r="U114" s="2"/>
      <c r="V114" s="2"/>
      <c r="W114" s="2"/>
      <c r="Y114" s="26"/>
    </row>
    <row r="115" spans="5:25" ht="15.75" customHeight="1" x14ac:dyDescent="0.25">
      <c r="E115" s="2"/>
      <c r="F115" s="2"/>
      <c r="G115" s="2"/>
      <c r="H115" s="2"/>
      <c r="T115" s="2"/>
      <c r="U115" s="2"/>
      <c r="V115" s="2"/>
      <c r="W115" s="2"/>
      <c r="Y115" s="26"/>
    </row>
    <row r="116" spans="5:25" ht="15.75" customHeight="1" x14ac:dyDescent="0.25">
      <c r="E116" s="2"/>
      <c r="F116" s="2"/>
      <c r="G116" s="2"/>
      <c r="H116" s="2"/>
      <c r="T116" s="2"/>
      <c r="U116" s="2"/>
      <c r="V116" s="2"/>
      <c r="W116" s="2"/>
      <c r="Y116" s="26"/>
    </row>
    <row r="117" spans="5:25" ht="15.75" customHeight="1" x14ac:dyDescent="0.25">
      <c r="E117" s="2"/>
      <c r="F117" s="2"/>
      <c r="G117" s="2"/>
      <c r="H117" s="2"/>
      <c r="T117" s="2"/>
      <c r="U117" s="2"/>
      <c r="V117" s="2"/>
      <c r="W117" s="2"/>
      <c r="Y117" s="26"/>
    </row>
    <row r="118" spans="5:25" ht="15.75" customHeight="1" x14ac:dyDescent="0.25">
      <c r="E118" s="2"/>
      <c r="F118" s="2"/>
      <c r="G118" s="2"/>
      <c r="H118" s="2"/>
      <c r="T118" s="2"/>
      <c r="U118" s="2"/>
      <c r="V118" s="2"/>
      <c r="W118" s="2"/>
      <c r="Y118" s="26"/>
    </row>
    <row r="119" spans="5:25" ht="15.75" customHeight="1" x14ac:dyDescent="0.25">
      <c r="E119" s="2"/>
      <c r="F119" s="2"/>
      <c r="G119" s="2"/>
      <c r="H119" s="2"/>
      <c r="T119" s="2"/>
      <c r="U119" s="2"/>
      <c r="V119" s="2"/>
      <c r="W119" s="2"/>
      <c r="Y119" s="26"/>
    </row>
    <row r="120" spans="5:25" ht="15.75" customHeight="1" x14ac:dyDescent="0.25">
      <c r="E120" s="2"/>
      <c r="F120" s="2"/>
      <c r="G120" s="2"/>
      <c r="H120" s="2"/>
      <c r="T120" s="2"/>
      <c r="U120" s="2"/>
      <c r="V120" s="2"/>
      <c r="W120" s="2"/>
      <c r="Y120" s="26"/>
    </row>
    <row r="121" spans="5:25" ht="15.75" customHeight="1" x14ac:dyDescent="0.25">
      <c r="E121" s="2"/>
      <c r="F121" s="2"/>
      <c r="G121" s="2"/>
      <c r="H121" s="2"/>
      <c r="T121" s="2"/>
      <c r="U121" s="2"/>
      <c r="V121" s="2"/>
      <c r="W121" s="2"/>
      <c r="Y121" s="26"/>
    </row>
    <row r="122" spans="5:25" ht="15.75" customHeight="1" x14ac:dyDescent="0.25">
      <c r="E122" s="2"/>
      <c r="F122" s="2"/>
      <c r="G122" s="2"/>
      <c r="H122" s="2"/>
      <c r="T122" s="2"/>
      <c r="U122" s="2"/>
      <c r="V122" s="2"/>
      <c r="W122" s="2"/>
      <c r="Y122" s="26"/>
    </row>
    <row r="123" spans="5:25" ht="15.75" customHeight="1" x14ac:dyDescent="0.25">
      <c r="E123" s="2"/>
      <c r="F123" s="2"/>
      <c r="G123" s="2"/>
      <c r="H123" s="2"/>
      <c r="T123" s="2"/>
      <c r="U123" s="2"/>
      <c r="V123" s="2"/>
      <c r="W123" s="2"/>
      <c r="Y123" s="26"/>
    </row>
    <row r="124" spans="5:25" ht="15.75" customHeight="1" x14ac:dyDescent="0.25">
      <c r="E124" s="2"/>
      <c r="F124" s="2"/>
      <c r="G124" s="2"/>
      <c r="H124" s="2"/>
      <c r="T124" s="2"/>
      <c r="U124" s="2"/>
      <c r="V124" s="2"/>
      <c r="W124" s="2"/>
      <c r="Y124" s="26"/>
    </row>
    <row r="125" spans="5:25" ht="15.75" customHeight="1" x14ac:dyDescent="0.25">
      <c r="E125" s="2"/>
      <c r="F125" s="2"/>
      <c r="G125" s="2"/>
      <c r="H125" s="2"/>
      <c r="T125" s="2"/>
      <c r="U125" s="2"/>
      <c r="V125" s="2"/>
      <c r="W125" s="2"/>
      <c r="Y125" s="26"/>
    </row>
    <row r="126" spans="5:25" ht="15.75" customHeight="1" x14ac:dyDescent="0.25">
      <c r="E126" s="2"/>
      <c r="F126" s="2"/>
      <c r="G126" s="2"/>
      <c r="H126" s="2"/>
      <c r="T126" s="2"/>
      <c r="U126" s="2"/>
      <c r="V126" s="2"/>
      <c r="W126" s="2"/>
      <c r="Y126" s="26"/>
    </row>
    <row r="127" spans="5:25" ht="15.75" customHeight="1" x14ac:dyDescent="0.25">
      <c r="E127" s="2"/>
      <c r="F127" s="2"/>
      <c r="G127" s="2"/>
      <c r="H127" s="2"/>
      <c r="T127" s="2"/>
      <c r="U127" s="2"/>
      <c r="V127" s="2"/>
      <c r="W127" s="2"/>
      <c r="Y127" s="26"/>
    </row>
    <row r="128" spans="5:25" ht="15.75" customHeight="1" x14ac:dyDescent="0.25">
      <c r="E128" s="2"/>
      <c r="F128" s="2"/>
      <c r="G128" s="2"/>
      <c r="H128" s="2"/>
      <c r="T128" s="2"/>
      <c r="U128" s="2"/>
      <c r="V128" s="2"/>
      <c r="W128" s="2"/>
      <c r="Y128" s="26"/>
    </row>
    <row r="129" spans="5:25" ht="15.75" customHeight="1" x14ac:dyDescent="0.25">
      <c r="E129" s="2"/>
      <c r="F129" s="2"/>
      <c r="G129" s="2"/>
      <c r="H129" s="2"/>
      <c r="T129" s="2"/>
      <c r="U129" s="2"/>
      <c r="V129" s="2"/>
      <c r="W129" s="2"/>
      <c r="Y129" s="26"/>
    </row>
    <row r="130" spans="5:25" ht="15.75" customHeight="1" x14ac:dyDescent="0.25">
      <c r="E130" s="2"/>
      <c r="F130" s="2"/>
      <c r="G130" s="2"/>
      <c r="H130" s="2"/>
      <c r="T130" s="2"/>
      <c r="U130" s="2"/>
      <c r="V130" s="2"/>
      <c r="W130" s="2"/>
      <c r="Y130" s="26"/>
    </row>
    <row r="131" spans="5:25" ht="15.75" customHeight="1" x14ac:dyDescent="0.25">
      <c r="E131" s="2"/>
      <c r="F131" s="2"/>
      <c r="G131" s="2"/>
      <c r="H131" s="2"/>
      <c r="T131" s="2"/>
      <c r="U131" s="2"/>
      <c r="V131" s="2"/>
      <c r="W131" s="2"/>
      <c r="Y131" s="26"/>
    </row>
    <row r="132" spans="5:25" ht="15.75" customHeight="1" x14ac:dyDescent="0.25">
      <c r="E132" s="2"/>
      <c r="F132" s="2"/>
      <c r="G132" s="2"/>
      <c r="H132" s="2"/>
      <c r="T132" s="2"/>
      <c r="U132" s="2"/>
      <c r="V132" s="2"/>
      <c r="W132" s="2"/>
      <c r="Y132" s="26"/>
    </row>
    <row r="133" spans="5:25" ht="15.75" customHeight="1" x14ac:dyDescent="0.25">
      <c r="E133" s="2"/>
      <c r="F133" s="2"/>
      <c r="G133" s="2"/>
      <c r="H133" s="2"/>
      <c r="T133" s="2"/>
      <c r="U133" s="2"/>
      <c r="V133" s="2"/>
      <c r="W133" s="2"/>
      <c r="Y133" s="26"/>
    </row>
    <row r="134" spans="5:25" ht="15.75" customHeight="1" x14ac:dyDescent="0.25">
      <c r="E134" s="2"/>
      <c r="F134" s="2"/>
      <c r="G134" s="2"/>
      <c r="H134" s="2"/>
      <c r="T134" s="2"/>
      <c r="U134" s="2"/>
      <c r="V134" s="2"/>
      <c r="W134" s="2"/>
      <c r="Y134" s="26"/>
    </row>
    <row r="135" spans="5:25" ht="15.75" customHeight="1" x14ac:dyDescent="0.25">
      <c r="E135" s="2"/>
      <c r="F135" s="2"/>
      <c r="G135" s="2"/>
      <c r="H135" s="2"/>
      <c r="T135" s="2"/>
      <c r="U135" s="2"/>
      <c r="V135" s="2"/>
      <c r="W135" s="2"/>
      <c r="Y135" s="26"/>
    </row>
    <row r="136" spans="5:25" ht="15.75" customHeight="1" x14ac:dyDescent="0.25">
      <c r="E136" s="2"/>
      <c r="F136" s="2"/>
      <c r="G136" s="2"/>
      <c r="H136" s="2"/>
      <c r="T136" s="2"/>
      <c r="U136" s="2"/>
      <c r="V136" s="2"/>
      <c r="W136" s="2"/>
      <c r="Y136" s="26"/>
    </row>
    <row r="137" spans="5:25" ht="15.75" customHeight="1" x14ac:dyDescent="0.25">
      <c r="E137" s="2"/>
      <c r="F137" s="2"/>
      <c r="G137" s="2"/>
      <c r="H137" s="2"/>
      <c r="T137" s="2"/>
      <c r="U137" s="2"/>
      <c r="V137" s="2"/>
      <c r="W137" s="2"/>
      <c r="Y137" s="26"/>
    </row>
    <row r="138" spans="5:25" ht="15.75" customHeight="1" x14ac:dyDescent="0.25">
      <c r="E138" s="2"/>
      <c r="F138" s="2"/>
      <c r="G138" s="2"/>
      <c r="H138" s="2"/>
      <c r="T138" s="2"/>
      <c r="U138" s="2"/>
      <c r="V138" s="2"/>
      <c r="W138" s="2"/>
      <c r="Y138" s="26"/>
    </row>
    <row r="139" spans="5:25" ht="15.75" customHeight="1" x14ac:dyDescent="0.25">
      <c r="E139" s="2"/>
      <c r="F139" s="2"/>
      <c r="G139" s="2"/>
      <c r="H139" s="2"/>
      <c r="T139" s="2"/>
      <c r="U139" s="2"/>
      <c r="V139" s="2"/>
      <c r="W139" s="2"/>
      <c r="Y139" s="26"/>
    </row>
    <row r="140" spans="5:25" ht="15.75" customHeight="1" x14ac:dyDescent="0.25">
      <c r="E140" s="2"/>
      <c r="F140" s="2"/>
      <c r="G140" s="2"/>
      <c r="H140" s="2"/>
      <c r="T140" s="2"/>
      <c r="U140" s="2"/>
      <c r="V140" s="2"/>
      <c r="W140" s="2"/>
      <c r="Y140" s="26"/>
    </row>
    <row r="141" spans="5:25" ht="15.75" customHeight="1" x14ac:dyDescent="0.25">
      <c r="E141" s="2"/>
      <c r="F141" s="2"/>
      <c r="G141" s="2"/>
      <c r="H141" s="2"/>
      <c r="T141" s="2"/>
      <c r="U141" s="2"/>
      <c r="V141" s="2"/>
      <c r="W141" s="2"/>
      <c r="Y141" s="26"/>
    </row>
    <row r="142" spans="5:25" ht="15.75" customHeight="1" x14ac:dyDescent="0.25">
      <c r="E142" s="2"/>
      <c r="F142" s="2"/>
      <c r="G142" s="2"/>
      <c r="H142" s="2"/>
      <c r="T142" s="2"/>
      <c r="U142" s="2"/>
      <c r="V142" s="2"/>
      <c r="W142" s="2"/>
      <c r="Y142" s="26"/>
    </row>
    <row r="143" spans="5:25" ht="15.75" customHeight="1" x14ac:dyDescent="0.25">
      <c r="E143" s="2"/>
      <c r="F143" s="2"/>
      <c r="G143" s="2"/>
      <c r="H143" s="2"/>
      <c r="T143" s="2"/>
      <c r="U143" s="2"/>
      <c r="V143" s="2"/>
      <c r="W143" s="2"/>
      <c r="Y143" s="26"/>
    </row>
    <row r="144" spans="5:25" ht="15.75" customHeight="1" x14ac:dyDescent="0.25">
      <c r="E144" s="2"/>
      <c r="F144" s="2"/>
      <c r="G144" s="2"/>
      <c r="H144" s="2"/>
      <c r="T144" s="2"/>
      <c r="U144" s="2"/>
      <c r="V144" s="2"/>
      <c r="W144" s="2"/>
      <c r="Y144" s="26"/>
    </row>
    <row r="145" spans="5:25" ht="15.75" customHeight="1" x14ac:dyDescent="0.25">
      <c r="E145" s="2"/>
      <c r="F145" s="2"/>
      <c r="G145" s="2"/>
      <c r="H145" s="2"/>
      <c r="T145" s="2"/>
      <c r="U145" s="2"/>
      <c r="V145" s="2"/>
      <c r="W145" s="2"/>
      <c r="Y145" s="26"/>
    </row>
    <row r="146" spans="5:25" ht="15.75" customHeight="1" x14ac:dyDescent="0.25">
      <c r="E146" s="2"/>
      <c r="F146" s="2"/>
      <c r="G146" s="2"/>
      <c r="H146" s="2"/>
      <c r="T146" s="2"/>
      <c r="U146" s="2"/>
      <c r="V146" s="2"/>
      <c r="W146" s="2"/>
      <c r="Y146" s="26"/>
    </row>
    <row r="147" spans="5:25" ht="15.75" customHeight="1" x14ac:dyDescent="0.25">
      <c r="E147" s="2"/>
      <c r="F147" s="2"/>
      <c r="G147" s="2"/>
      <c r="H147" s="2"/>
      <c r="T147" s="2"/>
      <c r="U147" s="2"/>
      <c r="V147" s="2"/>
      <c r="W147" s="2"/>
      <c r="Y147" s="26"/>
    </row>
    <row r="148" spans="5:25" ht="15.75" customHeight="1" x14ac:dyDescent="0.25">
      <c r="E148" s="2"/>
      <c r="F148" s="2"/>
      <c r="G148" s="2"/>
      <c r="H148" s="2"/>
      <c r="T148" s="2"/>
      <c r="U148" s="2"/>
      <c r="V148" s="2"/>
      <c r="W148" s="2"/>
      <c r="Y148" s="26"/>
    </row>
    <row r="149" spans="5:25" ht="15.75" customHeight="1" x14ac:dyDescent="0.25">
      <c r="E149" s="2"/>
      <c r="F149" s="2"/>
      <c r="G149" s="2"/>
      <c r="H149" s="2"/>
      <c r="T149" s="2"/>
      <c r="U149" s="2"/>
      <c r="V149" s="2"/>
      <c r="W149" s="2"/>
      <c r="Y149" s="26"/>
    </row>
    <row r="150" spans="5:25" ht="15.75" customHeight="1" x14ac:dyDescent="0.25">
      <c r="E150" s="2"/>
      <c r="F150" s="2"/>
      <c r="G150" s="2"/>
      <c r="H150" s="2"/>
      <c r="T150" s="2"/>
      <c r="U150" s="2"/>
      <c r="V150" s="2"/>
      <c r="W150" s="2"/>
      <c r="Y150" s="26"/>
    </row>
    <row r="151" spans="5:25" ht="15.75" customHeight="1" x14ac:dyDescent="0.25">
      <c r="E151" s="2"/>
      <c r="F151" s="2"/>
      <c r="G151" s="2"/>
      <c r="H151" s="2"/>
      <c r="T151" s="2"/>
      <c r="U151" s="2"/>
      <c r="V151" s="2"/>
      <c r="W151" s="2"/>
      <c r="Y151" s="26"/>
    </row>
    <row r="152" spans="5:25" ht="15.75" customHeight="1" x14ac:dyDescent="0.25">
      <c r="E152" s="2"/>
      <c r="F152" s="2"/>
      <c r="G152" s="2"/>
      <c r="H152" s="2"/>
      <c r="T152" s="2"/>
      <c r="U152" s="2"/>
      <c r="V152" s="2"/>
      <c r="W152" s="2"/>
      <c r="Y152" s="26"/>
    </row>
    <row r="153" spans="5:25" ht="15.75" customHeight="1" x14ac:dyDescent="0.25">
      <c r="E153" s="2"/>
      <c r="F153" s="2"/>
      <c r="G153" s="2"/>
      <c r="H153" s="2"/>
      <c r="T153" s="2"/>
      <c r="U153" s="2"/>
      <c r="V153" s="2"/>
      <c r="W153" s="2"/>
      <c r="Y153" s="26"/>
    </row>
    <row r="154" spans="5:25" ht="15.75" customHeight="1" x14ac:dyDescent="0.25">
      <c r="E154" s="2"/>
      <c r="F154" s="2"/>
      <c r="G154" s="2"/>
      <c r="H154" s="2"/>
      <c r="T154" s="2"/>
      <c r="U154" s="2"/>
      <c r="V154" s="2"/>
      <c r="W154" s="2"/>
      <c r="Y154" s="26"/>
    </row>
    <row r="155" spans="5:25" ht="15.75" customHeight="1" x14ac:dyDescent="0.25">
      <c r="E155" s="2"/>
      <c r="F155" s="2"/>
      <c r="G155" s="2"/>
      <c r="H155" s="2"/>
      <c r="T155" s="2"/>
      <c r="U155" s="2"/>
      <c r="V155" s="2"/>
      <c r="W155" s="2"/>
      <c r="Y155" s="26"/>
    </row>
    <row r="156" spans="5:25" ht="15.75" customHeight="1" x14ac:dyDescent="0.25">
      <c r="E156" s="2"/>
      <c r="F156" s="2"/>
      <c r="G156" s="2"/>
      <c r="H156" s="2"/>
      <c r="T156" s="2"/>
      <c r="U156" s="2"/>
      <c r="V156" s="2"/>
      <c r="W156" s="2"/>
      <c r="Y156" s="26"/>
    </row>
    <row r="157" spans="5:25" ht="15.75" customHeight="1" x14ac:dyDescent="0.25">
      <c r="E157" s="2"/>
      <c r="F157" s="2"/>
      <c r="G157" s="2"/>
      <c r="H157" s="2"/>
      <c r="T157" s="2"/>
      <c r="U157" s="2"/>
      <c r="V157" s="2"/>
      <c r="W157" s="2"/>
      <c r="Y157" s="26"/>
    </row>
    <row r="158" spans="5:25" ht="15.75" customHeight="1" x14ac:dyDescent="0.25">
      <c r="E158" s="2"/>
      <c r="F158" s="2"/>
      <c r="G158" s="2"/>
      <c r="H158" s="2"/>
      <c r="T158" s="2"/>
      <c r="U158" s="2"/>
      <c r="V158" s="2"/>
      <c r="W158" s="2"/>
      <c r="Y158" s="26"/>
    </row>
    <row r="159" spans="5:25" ht="15.75" customHeight="1" x14ac:dyDescent="0.25">
      <c r="E159" s="2"/>
      <c r="F159" s="2"/>
      <c r="G159" s="2"/>
      <c r="H159" s="2"/>
      <c r="T159" s="2"/>
      <c r="U159" s="2"/>
      <c r="V159" s="2"/>
      <c r="W159" s="2"/>
      <c r="Y159" s="26"/>
    </row>
    <row r="160" spans="5:25" ht="15.75" customHeight="1" x14ac:dyDescent="0.25">
      <c r="E160" s="2"/>
      <c r="F160" s="2"/>
      <c r="G160" s="2"/>
      <c r="H160" s="2"/>
      <c r="T160" s="2"/>
      <c r="U160" s="2"/>
      <c r="V160" s="2"/>
      <c r="W160" s="2"/>
      <c r="Y160" s="26"/>
    </row>
    <row r="161" spans="5:25" ht="15.75" customHeight="1" x14ac:dyDescent="0.25">
      <c r="E161" s="2"/>
      <c r="F161" s="2"/>
      <c r="G161" s="2"/>
      <c r="H161" s="2"/>
      <c r="T161" s="2"/>
      <c r="U161" s="2"/>
      <c r="V161" s="2"/>
      <c r="W161" s="2"/>
      <c r="Y161" s="26"/>
    </row>
    <row r="162" spans="5:25" ht="15.75" customHeight="1" x14ac:dyDescent="0.25">
      <c r="E162" s="2"/>
      <c r="F162" s="2"/>
      <c r="G162" s="2"/>
      <c r="H162" s="2"/>
      <c r="T162" s="2"/>
      <c r="U162" s="2"/>
      <c r="V162" s="2"/>
      <c r="W162" s="2"/>
      <c r="Y162" s="26"/>
    </row>
    <row r="163" spans="5:25" ht="15.75" customHeight="1" x14ac:dyDescent="0.25">
      <c r="E163" s="2"/>
      <c r="F163" s="2"/>
      <c r="G163" s="2"/>
      <c r="H163" s="2"/>
      <c r="T163" s="2"/>
      <c r="U163" s="2"/>
      <c r="V163" s="2"/>
      <c r="W163" s="2"/>
      <c r="Y163" s="26"/>
    </row>
    <row r="164" spans="5:25" ht="15.75" customHeight="1" x14ac:dyDescent="0.25">
      <c r="E164" s="2"/>
      <c r="F164" s="2"/>
      <c r="G164" s="2"/>
      <c r="H164" s="2"/>
      <c r="T164" s="2"/>
      <c r="U164" s="2"/>
      <c r="V164" s="2"/>
      <c r="W164" s="2"/>
      <c r="Y164" s="26"/>
    </row>
    <row r="165" spans="5:25" ht="15.75" customHeight="1" x14ac:dyDescent="0.25">
      <c r="E165" s="2"/>
      <c r="F165" s="2"/>
      <c r="G165" s="2"/>
      <c r="H165" s="2"/>
      <c r="T165" s="2"/>
      <c r="U165" s="2"/>
      <c r="V165" s="2"/>
      <c r="W165" s="2"/>
      <c r="Y165" s="26"/>
    </row>
    <row r="166" spans="5:25" ht="15.75" customHeight="1" x14ac:dyDescent="0.25">
      <c r="E166" s="2"/>
      <c r="F166" s="2"/>
      <c r="G166" s="2"/>
      <c r="H166" s="2"/>
      <c r="T166" s="2"/>
      <c r="U166" s="2"/>
      <c r="V166" s="2"/>
      <c r="W166" s="2"/>
      <c r="Y166" s="26"/>
    </row>
    <row r="167" spans="5:25" ht="15.75" customHeight="1" x14ac:dyDescent="0.25">
      <c r="E167" s="2"/>
      <c r="F167" s="2"/>
      <c r="G167" s="2"/>
      <c r="H167" s="2"/>
      <c r="T167" s="2"/>
      <c r="U167" s="2"/>
      <c r="V167" s="2"/>
      <c r="W167" s="2"/>
      <c r="Y167" s="26"/>
    </row>
    <row r="168" spans="5:25" ht="15.75" customHeight="1" x14ac:dyDescent="0.25">
      <c r="E168" s="2"/>
      <c r="F168" s="2"/>
      <c r="G168" s="2"/>
      <c r="H168" s="2"/>
      <c r="T168" s="2"/>
      <c r="U168" s="2"/>
      <c r="V168" s="2"/>
      <c r="W168" s="2"/>
      <c r="Y168" s="26"/>
    </row>
    <row r="169" spans="5:25" ht="15.75" customHeight="1" x14ac:dyDescent="0.25">
      <c r="E169" s="2"/>
      <c r="F169" s="2"/>
      <c r="G169" s="2"/>
      <c r="H169" s="2"/>
      <c r="T169" s="2"/>
      <c r="U169" s="2"/>
      <c r="V169" s="2"/>
      <c r="W169" s="2"/>
      <c r="Y169" s="26"/>
    </row>
    <row r="170" spans="5:25" ht="15.75" customHeight="1" x14ac:dyDescent="0.25">
      <c r="E170" s="2"/>
      <c r="F170" s="2"/>
      <c r="G170" s="2"/>
      <c r="H170" s="2"/>
      <c r="T170" s="2"/>
      <c r="U170" s="2"/>
      <c r="V170" s="2"/>
      <c r="W170" s="2"/>
      <c r="Y170" s="26"/>
    </row>
    <row r="171" spans="5:25" ht="15.75" customHeight="1" x14ac:dyDescent="0.25">
      <c r="E171" s="2"/>
      <c r="F171" s="2"/>
      <c r="G171" s="2"/>
      <c r="H171" s="2"/>
      <c r="T171" s="2"/>
      <c r="U171" s="2"/>
      <c r="V171" s="2"/>
      <c r="W171" s="2"/>
      <c r="Y171" s="26"/>
    </row>
    <row r="172" spans="5:25" ht="15.75" customHeight="1" x14ac:dyDescent="0.25">
      <c r="E172" s="2"/>
      <c r="F172" s="2"/>
      <c r="G172" s="2"/>
      <c r="H172" s="2"/>
      <c r="T172" s="2"/>
      <c r="U172" s="2"/>
      <c r="V172" s="2"/>
      <c r="W172" s="2"/>
      <c r="Y172" s="26"/>
    </row>
    <row r="173" spans="5:25" ht="15.75" customHeight="1" x14ac:dyDescent="0.25">
      <c r="E173" s="2"/>
      <c r="F173" s="2"/>
      <c r="G173" s="2"/>
      <c r="H173" s="2"/>
      <c r="T173" s="2"/>
      <c r="U173" s="2"/>
      <c r="V173" s="2"/>
      <c r="W173" s="2"/>
      <c r="Y173" s="26"/>
    </row>
    <row r="174" spans="5:25" ht="15.75" customHeight="1" x14ac:dyDescent="0.25">
      <c r="E174" s="2"/>
      <c r="F174" s="2"/>
      <c r="G174" s="2"/>
      <c r="H174" s="2"/>
      <c r="T174" s="2"/>
      <c r="U174" s="2"/>
      <c r="V174" s="2"/>
      <c r="W174" s="2"/>
      <c r="Y174" s="26"/>
    </row>
    <row r="175" spans="5:25" ht="15.75" customHeight="1" x14ac:dyDescent="0.25">
      <c r="E175" s="2"/>
      <c r="F175" s="2"/>
      <c r="G175" s="2"/>
      <c r="H175" s="2"/>
      <c r="T175" s="2"/>
      <c r="U175" s="2"/>
      <c r="V175" s="2"/>
      <c r="W175" s="2"/>
      <c r="Y175" s="26"/>
    </row>
    <row r="176" spans="5:25" ht="15.75" customHeight="1" x14ac:dyDescent="0.25">
      <c r="E176" s="2"/>
      <c r="F176" s="2"/>
      <c r="G176" s="2"/>
      <c r="H176" s="2"/>
      <c r="T176" s="2"/>
      <c r="U176" s="2"/>
      <c r="V176" s="2"/>
      <c r="W176" s="2"/>
      <c r="Y176" s="26"/>
    </row>
    <row r="177" spans="5:25" ht="15.75" customHeight="1" x14ac:dyDescent="0.25">
      <c r="E177" s="2"/>
      <c r="F177" s="2"/>
      <c r="G177" s="2"/>
      <c r="H177" s="2"/>
      <c r="T177" s="2"/>
      <c r="U177" s="2"/>
      <c r="V177" s="2"/>
      <c r="W177" s="2"/>
      <c r="Y177" s="26"/>
    </row>
    <row r="178" spans="5:25" ht="15.75" customHeight="1" x14ac:dyDescent="0.25">
      <c r="E178" s="2"/>
      <c r="F178" s="2"/>
      <c r="G178" s="2"/>
      <c r="H178" s="2"/>
      <c r="T178" s="2"/>
      <c r="U178" s="2"/>
      <c r="V178" s="2"/>
      <c r="W178" s="2"/>
      <c r="Y178" s="26"/>
    </row>
    <row r="179" spans="5:25" ht="15.75" customHeight="1" x14ac:dyDescent="0.25">
      <c r="E179" s="2"/>
      <c r="F179" s="2"/>
      <c r="G179" s="2"/>
      <c r="H179" s="2"/>
      <c r="T179" s="2"/>
      <c r="U179" s="2"/>
      <c r="V179" s="2"/>
      <c r="W179" s="2"/>
      <c r="Y179" s="26"/>
    </row>
    <row r="180" spans="5:25" ht="15.75" customHeight="1" x14ac:dyDescent="0.25">
      <c r="E180" s="2"/>
      <c r="F180" s="2"/>
      <c r="G180" s="2"/>
      <c r="H180" s="2"/>
      <c r="T180" s="2"/>
      <c r="U180" s="2"/>
      <c r="V180" s="2"/>
      <c r="W180" s="2"/>
      <c r="Y180" s="26"/>
    </row>
    <row r="181" spans="5:25" ht="15.75" customHeight="1" x14ac:dyDescent="0.25">
      <c r="E181" s="2"/>
      <c r="F181" s="2"/>
      <c r="G181" s="2"/>
      <c r="H181" s="2"/>
      <c r="T181" s="2"/>
      <c r="U181" s="2"/>
      <c r="V181" s="2"/>
      <c r="W181" s="2"/>
      <c r="Y181" s="26"/>
    </row>
    <row r="182" spans="5:25" ht="15.75" customHeight="1" x14ac:dyDescent="0.25">
      <c r="E182" s="2"/>
      <c r="F182" s="2"/>
      <c r="G182" s="2"/>
      <c r="H182" s="2"/>
      <c r="T182" s="2"/>
      <c r="U182" s="2"/>
      <c r="V182" s="2"/>
      <c r="W182" s="2"/>
      <c r="Y182" s="26"/>
    </row>
    <row r="183" spans="5:25" ht="15.75" customHeight="1" x14ac:dyDescent="0.25">
      <c r="E183" s="2"/>
      <c r="F183" s="2"/>
      <c r="G183" s="2"/>
      <c r="H183" s="2"/>
      <c r="T183" s="2"/>
      <c r="U183" s="2"/>
      <c r="V183" s="2"/>
      <c r="W183" s="2"/>
      <c r="Y183" s="26"/>
    </row>
    <row r="184" spans="5:25" ht="15.75" customHeight="1" x14ac:dyDescent="0.25">
      <c r="E184" s="2"/>
      <c r="F184" s="2"/>
      <c r="G184" s="2"/>
      <c r="H184" s="2"/>
      <c r="T184" s="2"/>
      <c r="U184" s="2"/>
      <c r="V184" s="2"/>
      <c r="W184" s="2"/>
      <c r="Y184" s="26"/>
    </row>
    <row r="185" spans="5:25" ht="15.75" customHeight="1" x14ac:dyDescent="0.25">
      <c r="E185" s="2"/>
      <c r="F185" s="2"/>
      <c r="G185" s="2"/>
      <c r="H185" s="2"/>
      <c r="T185" s="2"/>
      <c r="U185" s="2"/>
      <c r="V185" s="2"/>
      <c r="W185" s="2"/>
      <c r="Y185" s="26"/>
    </row>
    <row r="186" spans="5:25" ht="15.75" customHeight="1" x14ac:dyDescent="0.25">
      <c r="E186" s="2"/>
      <c r="F186" s="2"/>
      <c r="G186" s="2"/>
      <c r="H186" s="2"/>
      <c r="T186" s="2"/>
      <c r="U186" s="2"/>
      <c r="V186" s="2"/>
      <c r="W186" s="2"/>
      <c r="Y186" s="26"/>
    </row>
    <row r="187" spans="5:25" ht="15.75" customHeight="1" x14ac:dyDescent="0.25">
      <c r="E187" s="2"/>
      <c r="F187" s="2"/>
      <c r="G187" s="2"/>
      <c r="H187" s="2"/>
      <c r="T187" s="2"/>
      <c r="U187" s="2"/>
      <c r="V187" s="2"/>
      <c r="W187" s="2"/>
      <c r="Y187" s="26"/>
    </row>
    <row r="188" spans="5:25" ht="15.75" customHeight="1" x14ac:dyDescent="0.25">
      <c r="E188" s="2"/>
      <c r="F188" s="2"/>
      <c r="G188" s="2"/>
      <c r="H188" s="2"/>
      <c r="T188" s="2"/>
      <c r="U188" s="2"/>
      <c r="V188" s="2"/>
      <c r="W188" s="2"/>
      <c r="Y188" s="26"/>
    </row>
    <row r="189" spans="5:25" ht="15.75" customHeight="1" x14ac:dyDescent="0.25">
      <c r="E189" s="2"/>
      <c r="F189" s="2"/>
      <c r="G189" s="2"/>
      <c r="H189" s="2"/>
      <c r="T189" s="2"/>
      <c r="U189" s="2"/>
      <c r="V189" s="2"/>
      <c r="W189" s="2"/>
      <c r="Y189" s="26"/>
    </row>
    <row r="190" spans="5:25" ht="15.75" customHeight="1" x14ac:dyDescent="0.25">
      <c r="E190" s="2"/>
      <c r="F190" s="2"/>
      <c r="G190" s="2"/>
      <c r="H190" s="2"/>
      <c r="T190" s="2"/>
      <c r="U190" s="2"/>
      <c r="V190" s="2"/>
      <c r="W190" s="2"/>
      <c r="Y190" s="26"/>
    </row>
    <row r="191" spans="5:25" ht="15.75" customHeight="1" x14ac:dyDescent="0.25">
      <c r="E191" s="2"/>
      <c r="F191" s="2"/>
      <c r="G191" s="2"/>
      <c r="H191" s="2"/>
      <c r="T191" s="2"/>
      <c r="U191" s="2"/>
      <c r="V191" s="2"/>
      <c r="W191" s="2"/>
      <c r="Y191" s="26"/>
    </row>
    <row r="192" spans="5:25" ht="15.75" customHeight="1" x14ac:dyDescent="0.25">
      <c r="E192" s="2"/>
      <c r="F192" s="2"/>
      <c r="G192" s="2"/>
      <c r="H192" s="2"/>
      <c r="T192" s="2"/>
      <c r="U192" s="2"/>
      <c r="V192" s="2"/>
      <c r="W192" s="2"/>
      <c r="Y192" s="26"/>
    </row>
    <row r="193" spans="5:25" ht="15.75" customHeight="1" x14ac:dyDescent="0.25">
      <c r="E193" s="2"/>
      <c r="F193" s="2"/>
      <c r="G193" s="2"/>
      <c r="H193" s="2"/>
      <c r="T193" s="2"/>
      <c r="U193" s="2"/>
      <c r="V193" s="2"/>
      <c r="W193" s="2"/>
      <c r="Y193" s="26"/>
    </row>
    <row r="194" spans="5:25" ht="15.75" customHeight="1" x14ac:dyDescent="0.25">
      <c r="E194" s="2"/>
      <c r="F194" s="2"/>
      <c r="G194" s="2"/>
      <c r="H194" s="2"/>
      <c r="T194" s="2"/>
      <c r="U194" s="2"/>
      <c r="V194" s="2"/>
      <c r="W194" s="2"/>
      <c r="Y194" s="26"/>
    </row>
    <row r="195" spans="5:25" ht="15.75" customHeight="1" x14ac:dyDescent="0.25">
      <c r="E195" s="2"/>
      <c r="F195" s="2"/>
      <c r="G195" s="2"/>
      <c r="H195" s="2"/>
      <c r="T195" s="2"/>
      <c r="U195" s="2"/>
      <c r="V195" s="2"/>
      <c r="W195" s="2"/>
      <c r="Y195" s="26"/>
    </row>
    <row r="196" spans="5:25" ht="15.75" customHeight="1" x14ac:dyDescent="0.25">
      <c r="E196" s="2"/>
      <c r="F196" s="2"/>
      <c r="G196" s="2"/>
      <c r="H196" s="2"/>
      <c r="T196" s="2"/>
      <c r="U196" s="2"/>
      <c r="V196" s="2"/>
      <c r="W196" s="2"/>
      <c r="Y196" s="26"/>
    </row>
    <row r="197" spans="5:25" ht="15.75" customHeight="1" x14ac:dyDescent="0.25">
      <c r="E197" s="2"/>
      <c r="F197" s="2"/>
      <c r="G197" s="2"/>
      <c r="H197" s="2"/>
      <c r="T197" s="2"/>
      <c r="U197" s="2"/>
      <c r="V197" s="2"/>
      <c r="W197" s="2"/>
      <c r="Y197" s="26"/>
    </row>
    <row r="198" spans="5:25" ht="15.75" customHeight="1" x14ac:dyDescent="0.25">
      <c r="E198" s="2"/>
      <c r="F198" s="2"/>
      <c r="G198" s="2"/>
      <c r="H198" s="2"/>
      <c r="T198" s="2"/>
      <c r="U198" s="2"/>
      <c r="V198" s="2"/>
      <c r="W198" s="2"/>
      <c r="Y198" s="26"/>
    </row>
    <row r="199" spans="5:25" ht="15.75" customHeight="1" x14ac:dyDescent="0.25">
      <c r="E199" s="2"/>
      <c r="F199" s="2"/>
      <c r="G199" s="2"/>
      <c r="H199" s="2"/>
      <c r="T199" s="2"/>
      <c r="U199" s="2"/>
      <c r="V199" s="2"/>
      <c r="W199" s="2"/>
      <c r="Y199" s="26"/>
    </row>
    <row r="200" spans="5:25" ht="15.75" customHeight="1" x14ac:dyDescent="0.25">
      <c r="E200" s="2"/>
      <c r="F200" s="2"/>
      <c r="G200" s="2"/>
      <c r="H200" s="2"/>
      <c r="T200" s="2"/>
      <c r="U200" s="2"/>
      <c r="V200" s="2"/>
      <c r="W200" s="2"/>
      <c r="Y200" s="26"/>
    </row>
    <row r="201" spans="5:25" ht="15.75" customHeight="1" x14ac:dyDescent="0.25">
      <c r="E201" s="2"/>
      <c r="F201" s="2"/>
      <c r="G201" s="2"/>
      <c r="H201" s="2"/>
      <c r="T201" s="2"/>
      <c r="U201" s="2"/>
      <c r="V201" s="2"/>
      <c r="W201" s="2"/>
      <c r="Y201" s="26"/>
    </row>
    <row r="202" spans="5:25" ht="15.75" customHeight="1" x14ac:dyDescent="0.25">
      <c r="E202" s="2"/>
      <c r="F202" s="2"/>
      <c r="G202" s="2"/>
      <c r="H202" s="2"/>
      <c r="T202" s="2"/>
      <c r="U202" s="2"/>
      <c r="V202" s="2"/>
      <c r="W202" s="2"/>
      <c r="Y202" s="26"/>
    </row>
    <row r="203" spans="5:25" ht="15.75" customHeight="1" x14ac:dyDescent="0.25">
      <c r="E203" s="2"/>
      <c r="F203" s="2"/>
      <c r="G203" s="2"/>
      <c r="H203" s="2"/>
      <c r="T203" s="2"/>
      <c r="U203" s="2"/>
      <c r="V203" s="2"/>
      <c r="W203" s="2"/>
      <c r="Y203" s="26"/>
    </row>
    <row r="204" spans="5:25" ht="15.75" customHeight="1" x14ac:dyDescent="0.25">
      <c r="E204" s="2"/>
      <c r="F204" s="2"/>
      <c r="G204" s="2"/>
      <c r="H204" s="2"/>
      <c r="T204" s="2"/>
      <c r="U204" s="2"/>
      <c r="V204" s="2"/>
      <c r="W204" s="2"/>
      <c r="Y204" s="26"/>
    </row>
    <row r="205" spans="5:25" ht="15.75" customHeight="1" x14ac:dyDescent="0.25">
      <c r="E205" s="2"/>
      <c r="F205" s="2"/>
      <c r="G205" s="2"/>
      <c r="H205" s="2"/>
      <c r="T205" s="2"/>
      <c r="U205" s="2"/>
      <c r="V205" s="2"/>
      <c r="W205" s="2"/>
      <c r="Y205" s="26"/>
    </row>
    <row r="206" spans="5:25" ht="15.75" customHeight="1" x14ac:dyDescent="0.25">
      <c r="E206" s="2"/>
      <c r="F206" s="2"/>
      <c r="G206" s="2"/>
      <c r="H206" s="2"/>
      <c r="T206" s="2"/>
      <c r="U206" s="2"/>
      <c r="V206" s="2"/>
      <c r="W206" s="2"/>
      <c r="Y206" s="26"/>
    </row>
    <row r="207" spans="5:25" ht="15.75" customHeight="1" x14ac:dyDescent="0.25">
      <c r="E207" s="2"/>
      <c r="F207" s="2"/>
      <c r="G207" s="2"/>
      <c r="H207" s="2"/>
      <c r="T207" s="2"/>
      <c r="U207" s="2"/>
      <c r="V207" s="2"/>
      <c r="W207" s="2"/>
      <c r="Y207" s="26"/>
    </row>
    <row r="208" spans="5:25" ht="15.75" customHeight="1" x14ac:dyDescent="0.25">
      <c r="E208" s="2"/>
      <c r="F208" s="2"/>
      <c r="G208" s="2"/>
      <c r="H208" s="2"/>
      <c r="T208" s="2"/>
      <c r="U208" s="2"/>
      <c r="V208" s="2"/>
      <c r="W208" s="2"/>
      <c r="Y208" s="26"/>
    </row>
    <row r="209" spans="5:25" ht="15.75" customHeight="1" x14ac:dyDescent="0.25">
      <c r="E209" s="2"/>
      <c r="F209" s="2"/>
      <c r="G209" s="2"/>
      <c r="H209" s="2"/>
      <c r="T209" s="2"/>
      <c r="U209" s="2"/>
      <c r="V209" s="2"/>
      <c r="W209" s="2"/>
      <c r="Y209" s="26"/>
    </row>
    <row r="210" spans="5:25" ht="15.75" customHeight="1" x14ac:dyDescent="0.25">
      <c r="E210" s="2"/>
      <c r="F210" s="2"/>
      <c r="G210" s="2"/>
      <c r="H210" s="2"/>
      <c r="T210" s="2"/>
      <c r="U210" s="2"/>
      <c r="V210" s="2"/>
      <c r="W210" s="2"/>
      <c r="Y210" s="26"/>
    </row>
    <row r="211" spans="5:25" ht="15.75" customHeight="1" x14ac:dyDescent="0.25">
      <c r="E211" s="2"/>
      <c r="F211" s="2"/>
      <c r="G211" s="2"/>
      <c r="H211" s="2"/>
      <c r="T211" s="2"/>
      <c r="U211" s="2"/>
      <c r="V211" s="2"/>
      <c r="W211" s="2"/>
      <c r="Y211" s="26"/>
    </row>
    <row r="212" spans="5:25" ht="15.75" customHeight="1" x14ac:dyDescent="0.25">
      <c r="E212" s="2"/>
      <c r="F212" s="2"/>
      <c r="G212" s="2"/>
      <c r="H212" s="2"/>
      <c r="T212" s="2"/>
      <c r="U212" s="2"/>
      <c r="V212" s="2"/>
      <c r="W212" s="2"/>
      <c r="Y212" s="26"/>
    </row>
    <row r="213" spans="5:25" ht="15.75" customHeight="1" x14ac:dyDescent="0.25">
      <c r="E213" s="2"/>
      <c r="F213" s="2"/>
      <c r="G213" s="2"/>
      <c r="H213" s="2"/>
      <c r="T213" s="2"/>
      <c r="U213" s="2"/>
      <c r="V213" s="2"/>
      <c r="W213" s="2"/>
      <c r="Y213" s="26"/>
    </row>
    <row r="214" spans="5:25" ht="15.75" customHeight="1" x14ac:dyDescent="0.25">
      <c r="E214" s="2"/>
      <c r="F214" s="2"/>
      <c r="G214" s="2"/>
      <c r="H214" s="2"/>
      <c r="T214" s="2"/>
      <c r="U214" s="2"/>
      <c r="V214" s="2"/>
      <c r="W214" s="2"/>
      <c r="Y214" s="26"/>
    </row>
    <row r="215" spans="5:25" ht="15.75" customHeight="1" x14ac:dyDescent="0.25">
      <c r="E215" s="2"/>
      <c r="F215" s="2"/>
      <c r="G215" s="2"/>
      <c r="H215" s="2"/>
      <c r="T215" s="2"/>
      <c r="U215" s="2"/>
      <c r="V215" s="2"/>
      <c r="W215" s="2"/>
      <c r="Y215" s="26"/>
    </row>
    <row r="216" spans="5:25" ht="15.75" customHeight="1" x14ac:dyDescent="0.25">
      <c r="E216" s="2"/>
      <c r="F216" s="2"/>
      <c r="G216" s="2"/>
      <c r="H216" s="2"/>
      <c r="T216" s="2"/>
      <c r="U216" s="2"/>
      <c r="V216" s="2"/>
      <c r="W216" s="2"/>
      <c r="Y216" s="26"/>
    </row>
    <row r="217" spans="5:25" ht="15.75" customHeight="1" x14ac:dyDescent="0.25">
      <c r="E217" s="2"/>
      <c r="F217" s="2"/>
      <c r="G217" s="2"/>
      <c r="H217" s="2"/>
      <c r="T217" s="2"/>
      <c r="U217" s="2"/>
      <c r="V217" s="2"/>
      <c r="W217" s="2"/>
      <c r="Y217" s="26"/>
    </row>
    <row r="218" spans="5:25" ht="15.75" customHeight="1" x14ac:dyDescent="0.25">
      <c r="E218" s="2"/>
      <c r="F218" s="2"/>
      <c r="G218" s="2"/>
      <c r="H218" s="2"/>
      <c r="T218" s="2"/>
      <c r="U218" s="2"/>
      <c r="V218" s="2"/>
      <c r="W218" s="2"/>
      <c r="Y218" s="26"/>
    </row>
    <row r="219" spans="5:25" ht="15.75" customHeight="1" x14ac:dyDescent="0.25">
      <c r="E219" s="2"/>
      <c r="F219" s="2"/>
      <c r="G219" s="2"/>
      <c r="H219" s="2"/>
      <c r="T219" s="2"/>
      <c r="U219" s="2"/>
      <c r="V219" s="2"/>
      <c r="W219" s="2"/>
      <c r="Y219" s="26"/>
    </row>
    <row r="220" spans="5:25" ht="15.75" customHeight="1" x14ac:dyDescent="0.25">
      <c r="E220" s="2"/>
      <c r="F220" s="2"/>
      <c r="G220" s="2"/>
      <c r="H220" s="2"/>
      <c r="T220" s="2"/>
      <c r="U220" s="2"/>
      <c r="V220" s="2"/>
      <c r="W220" s="2"/>
      <c r="Y220" s="26"/>
    </row>
    <row r="221" spans="5:25" ht="15.75" customHeight="1" x14ac:dyDescent="0.25">
      <c r="E221" s="2"/>
      <c r="F221" s="2"/>
      <c r="G221" s="2"/>
      <c r="H221" s="2"/>
      <c r="T221" s="2"/>
      <c r="U221" s="2"/>
      <c r="V221" s="2"/>
      <c r="W221" s="2"/>
      <c r="Y221" s="26"/>
    </row>
    <row r="222" spans="5:25" ht="15.75" customHeight="1" x14ac:dyDescent="0.25">
      <c r="E222" s="2"/>
      <c r="F222" s="2"/>
      <c r="G222" s="2"/>
      <c r="H222" s="2"/>
      <c r="T222" s="2"/>
      <c r="U222" s="2"/>
      <c r="V222" s="2"/>
      <c r="W222" s="2"/>
      <c r="Y222" s="26"/>
    </row>
    <row r="223" spans="5:25" ht="15.75" customHeight="1" x14ac:dyDescent="0.25">
      <c r="E223" s="2"/>
      <c r="F223" s="2"/>
      <c r="G223" s="2"/>
      <c r="H223" s="2"/>
      <c r="T223" s="2"/>
      <c r="U223" s="2"/>
      <c r="V223" s="2"/>
      <c r="W223" s="2"/>
      <c r="Y223" s="26"/>
    </row>
    <row r="224" spans="5:25" ht="15.75" customHeight="1" x14ac:dyDescent="0.25">
      <c r="E224" s="2"/>
      <c r="F224" s="2"/>
      <c r="G224" s="2"/>
      <c r="H224" s="2"/>
      <c r="T224" s="2"/>
      <c r="U224" s="2"/>
      <c r="V224" s="2"/>
      <c r="W224" s="2"/>
      <c r="Y224" s="26"/>
    </row>
    <row r="225" spans="5:25" ht="15.75" customHeight="1" x14ac:dyDescent="0.25">
      <c r="E225" s="2"/>
      <c r="F225" s="2"/>
      <c r="G225" s="2"/>
      <c r="H225" s="2"/>
      <c r="T225" s="2"/>
      <c r="U225" s="2"/>
      <c r="V225" s="2"/>
      <c r="W225" s="2"/>
      <c r="Y225" s="26"/>
    </row>
    <row r="226" spans="5:25" ht="15.75" customHeight="1" x14ac:dyDescent="0.25">
      <c r="E226" s="2"/>
      <c r="F226" s="2"/>
      <c r="G226" s="2"/>
      <c r="H226" s="2"/>
      <c r="T226" s="2"/>
      <c r="U226" s="2"/>
      <c r="V226" s="2"/>
      <c r="W226" s="2"/>
      <c r="Y226" s="26"/>
    </row>
    <row r="227" spans="5:25" ht="15.75" customHeight="1" x14ac:dyDescent="0.25">
      <c r="E227" s="2"/>
      <c r="F227" s="2"/>
      <c r="G227" s="2"/>
      <c r="H227" s="2"/>
      <c r="T227" s="2"/>
      <c r="U227" s="2"/>
      <c r="V227" s="2"/>
      <c r="W227" s="2"/>
      <c r="Y227" s="26"/>
    </row>
    <row r="228" spans="5:25" ht="15.75" customHeight="1" x14ac:dyDescent="0.25">
      <c r="E228" s="2"/>
      <c r="F228" s="2"/>
      <c r="G228" s="2"/>
      <c r="H228" s="2"/>
      <c r="T228" s="2"/>
      <c r="U228" s="2"/>
      <c r="V228" s="2"/>
      <c r="W228" s="2"/>
      <c r="Y228" s="26"/>
    </row>
    <row r="229" spans="5:25" ht="15.75" customHeight="1" x14ac:dyDescent="0.25">
      <c r="E229" s="2"/>
      <c r="F229" s="2"/>
      <c r="G229" s="2"/>
      <c r="H229" s="2"/>
      <c r="T229" s="2"/>
      <c r="U229" s="2"/>
      <c r="V229" s="2"/>
      <c r="W229" s="2"/>
      <c r="Y229" s="26"/>
    </row>
    <row r="230" spans="5:25" ht="15.75" customHeight="1" x14ac:dyDescent="0.25">
      <c r="E230" s="2"/>
      <c r="F230" s="2"/>
      <c r="G230" s="2"/>
      <c r="H230" s="2"/>
      <c r="T230" s="2"/>
      <c r="U230" s="2"/>
      <c r="V230" s="2"/>
      <c r="W230" s="2"/>
      <c r="Y230" s="26"/>
    </row>
    <row r="231" spans="5:25" ht="15.75" customHeight="1" x14ac:dyDescent="0.25">
      <c r="E231" s="2"/>
      <c r="F231" s="2"/>
      <c r="G231" s="2"/>
      <c r="H231" s="2"/>
      <c r="T231" s="2"/>
      <c r="U231" s="2"/>
      <c r="V231" s="2"/>
      <c r="W231" s="2"/>
      <c r="Y231" s="26"/>
    </row>
    <row r="232" spans="5:25" ht="15.75" customHeight="1" x14ac:dyDescent="0.25">
      <c r="E232" s="2"/>
      <c r="F232" s="2"/>
      <c r="G232" s="2"/>
      <c r="H232" s="2"/>
      <c r="T232" s="2"/>
      <c r="U232" s="2"/>
      <c r="V232" s="2"/>
      <c r="W232" s="2"/>
      <c r="Y232" s="26"/>
    </row>
    <row r="233" spans="5:25" ht="15.75" customHeight="1" x14ac:dyDescent="0.25">
      <c r="E233" s="2"/>
      <c r="F233" s="2"/>
      <c r="G233" s="2"/>
      <c r="H233" s="2"/>
      <c r="T233" s="2"/>
      <c r="U233" s="2"/>
      <c r="V233" s="2"/>
      <c r="W233" s="2"/>
      <c r="Y233" s="26"/>
    </row>
    <row r="234" spans="5:25" ht="15.75" customHeight="1" x14ac:dyDescent="0.25">
      <c r="E234" s="2"/>
      <c r="F234" s="2"/>
      <c r="G234" s="2"/>
      <c r="H234" s="2"/>
      <c r="T234" s="2"/>
      <c r="U234" s="2"/>
      <c r="V234" s="2"/>
      <c r="W234" s="2"/>
      <c r="Y234" s="26"/>
    </row>
    <row r="235" spans="5:25" ht="15.75" customHeight="1" x14ac:dyDescent="0.25">
      <c r="E235" s="2"/>
      <c r="F235" s="2"/>
      <c r="G235" s="2"/>
      <c r="H235" s="2"/>
      <c r="T235" s="2"/>
      <c r="U235" s="2"/>
      <c r="V235" s="2"/>
      <c r="W235" s="2"/>
      <c r="Y235" s="26"/>
    </row>
    <row r="236" spans="5:25" ht="15.75" customHeight="1" x14ac:dyDescent="0.25">
      <c r="E236" s="2"/>
      <c r="F236" s="2"/>
      <c r="G236" s="2"/>
      <c r="H236" s="2"/>
      <c r="T236" s="2"/>
      <c r="U236" s="2"/>
      <c r="V236" s="2"/>
      <c r="W236" s="2"/>
      <c r="Y236" s="26"/>
    </row>
    <row r="237" spans="5:25" ht="15.75" customHeight="1" x14ac:dyDescent="0.25">
      <c r="E237" s="2"/>
      <c r="F237" s="2"/>
      <c r="G237" s="2"/>
      <c r="H237" s="2"/>
      <c r="T237" s="2"/>
      <c r="U237" s="2"/>
      <c r="V237" s="2"/>
      <c r="W237" s="2"/>
      <c r="Y237" s="26"/>
    </row>
    <row r="238" spans="5:25" ht="15.75" customHeight="1" x14ac:dyDescent="0.25">
      <c r="E238" s="2"/>
      <c r="F238" s="2"/>
      <c r="G238" s="2"/>
      <c r="H238" s="2"/>
      <c r="T238" s="2"/>
      <c r="U238" s="2"/>
      <c r="V238" s="2"/>
      <c r="W238" s="2"/>
      <c r="Y238" s="26"/>
    </row>
    <row r="239" spans="5:25" ht="15.75" customHeight="1" x14ac:dyDescent="0.25">
      <c r="E239" s="2"/>
      <c r="F239" s="2"/>
      <c r="G239" s="2"/>
      <c r="H239" s="2"/>
      <c r="T239" s="2"/>
      <c r="U239" s="2"/>
      <c r="V239" s="2"/>
      <c r="W239" s="2"/>
      <c r="Y239" s="26"/>
    </row>
    <row r="240" spans="5:25" ht="15.75" customHeight="1" x14ac:dyDescent="0.25">
      <c r="E240" s="2"/>
      <c r="F240" s="2"/>
      <c r="G240" s="2"/>
      <c r="H240" s="2"/>
      <c r="T240" s="2"/>
      <c r="U240" s="2"/>
      <c r="V240" s="2"/>
      <c r="W240" s="2"/>
      <c r="Y240" s="26"/>
    </row>
    <row r="241" spans="5:25" ht="15.75" customHeight="1" x14ac:dyDescent="0.25">
      <c r="E241" s="2"/>
      <c r="F241" s="2"/>
      <c r="G241" s="2"/>
      <c r="H241" s="2"/>
      <c r="T241" s="2"/>
      <c r="U241" s="2"/>
      <c r="V241" s="2"/>
      <c r="W241" s="2"/>
      <c r="Y241" s="26"/>
    </row>
    <row r="242" spans="5:25" ht="15.75" customHeight="1" x14ac:dyDescent="0.25">
      <c r="E242" s="2"/>
      <c r="F242" s="2"/>
      <c r="G242" s="2"/>
      <c r="H242" s="2"/>
      <c r="T242" s="2"/>
      <c r="U242" s="2"/>
      <c r="V242" s="2"/>
      <c r="W242" s="2"/>
      <c r="Y242" s="26"/>
    </row>
    <row r="243" spans="5:25" ht="15.75" customHeight="1" x14ac:dyDescent="0.25">
      <c r="E243" s="2"/>
      <c r="F243" s="2"/>
      <c r="G243" s="2"/>
      <c r="H243" s="2"/>
      <c r="T243" s="2"/>
      <c r="U243" s="2"/>
      <c r="V243" s="2"/>
      <c r="W243" s="2"/>
      <c r="Y243" s="26"/>
    </row>
    <row r="244" spans="5:25" ht="15.75" customHeight="1" x14ac:dyDescent="0.25">
      <c r="E244" s="2"/>
      <c r="F244" s="2"/>
      <c r="G244" s="2"/>
      <c r="H244" s="2"/>
      <c r="T244" s="2"/>
      <c r="U244" s="2"/>
      <c r="V244" s="2"/>
      <c r="W244" s="2"/>
      <c r="Y244" s="26"/>
    </row>
    <row r="245" spans="5:25" ht="15.75" customHeight="1" x14ac:dyDescent="0.25">
      <c r="E245" s="2"/>
      <c r="F245" s="2"/>
      <c r="G245" s="2"/>
      <c r="H245" s="2"/>
      <c r="T245" s="2"/>
      <c r="U245" s="2"/>
      <c r="V245" s="2"/>
      <c r="W245" s="2"/>
      <c r="Y245" s="26"/>
    </row>
    <row r="246" spans="5:25" ht="15.75" customHeight="1" x14ac:dyDescent="0.25">
      <c r="E246" s="2"/>
      <c r="F246" s="2"/>
      <c r="G246" s="2"/>
      <c r="H246" s="2"/>
      <c r="T246" s="2"/>
      <c r="U246" s="2"/>
      <c r="V246" s="2"/>
      <c r="W246" s="2"/>
      <c r="Y246" s="26"/>
    </row>
    <row r="247" spans="5:25" ht="15.75" customHeight="1" x14ac:dyDescent="0.25">
      <c r="E247" s="2"/>
      <c r="F247" s="2"/>
      <c r="G247" s="2"/>
      <c r="H247" s="2"/>
      <c r="T247" s="2"/>
      <c r="U247" s="2"/>
      <c r="V247" s="2"/>
      <c r="W247" s="2"/>
      <c r="Y247" s="26"/>
    </row>
    <row r="248" spans="5:25" ht="15.75" customHeight="1" x14ac:dyDescent="0.25">
      <c r="E248" s="2"/>
      <c r="F248" s="2"/>
      <c r="G248" s="2"/>
      <c r="H248" s="2"/>
      <c r="T248" s="2"/>
      <c r="U248" s="2"/>
      <c r="V248" s="2"/>
      <c r="W248" s="2"/>
      <c r="Y248" s="26"/>
    </row>
    <row r="249" spans="5:25" ht="15.75" customHeight="1" x14ac:dyDescent="0.25">
      <c r="E249" s="2"/>
      <c r="F249" s="2"/>
      <c r="G249" s="2"/>
      <c r="H249" s="2"/>
      <c r="T249" s="2"/>
      <c r="U249" s="2"/>
      <c r="V249" s="2"/>
      <c r="W249" s="2"/>
      <c r="Y249" s="26"/>
    </row>
    <row r="250" spans="5:25" ht="15.75" customHeight="1" x14ac:dyDescent="0.25">
      <c r="E250" s="2"/>
      <c r="F250" s="2"/>
      <c r="G250" s="2"/>
      <c r="H250" s="2"/>
      <c r="T250" s="2"/>
      <c r="U250" s="2"/>
      <c r="V250" s="2"/>
      <c r="W250" s="2"/>
      <c r="Y250" s="26"/>
    </row>
    <row r="251" spans="5:25" ht="15.75" customHeight="1" x14ac:dyDescent="0.25">
      <c r="E251" s="2"/>
      <c r="F251" s="2"/>
      <c r="G251" s="2"/>
      <c r="H251" s="2"/>
      <c r="T251" s="2"/>
      <c r="U251" s="2"/>
      <c r="V251" s="2"/>
      <c r="W251" s="2"/>
      <c r="Y251" s="26"/>
    </row>
    <row r="252" spans="5:25" ht="15.75" customHeight="1" x14ac:dyDescent="0.25">
      <c r="E252" s="2"/>
      <c r="F252" s="2"/>
      <c r="G252" s="2"/>
      <c r="H252" s="2"/>
      <c r="T252" s="2"/>
      <c r="U252" s="2"/>
      <c r="V252" s="2"/>
      <c r="W252" s="2"/>
      <c r="Y252" s="26"/>
    </row>
    <row r="253" spans="5:25" ht="15.75" customHeight="1" x14ac:dyDescent="0.25">
      <c r="E253" s="2"/>
      <c r="F253" s="2"/>
      <c r="G253" s="2"/>
      <c r="H253" s="2"/>
      <c r="T253" s="2"/>
      <c r="U253" s="2"/>
      <c r="V253" s="2"/>
      <c r="W253" s="2"/>
      <c r="Y253" s="26"/>
    </row>
    <row r="254" spans="5:25" ht="15.75" customHeight="1" x14ac:dyDescent="0.25">
      <c r="E254" s="2"/>
      <c r="F254" s="2"/>
      <c r="G254" s="2"/>
      <c r="H254" s="2"/>
      <c r="T254" s="2"/>
      <c r="U254" s="2"/>
      <c r="V254" s="2"/>
      <c r="W254" s="2"/>
      <c r="Y254" s="26"/>
    </row>
    <row r="255" spans="5:25" ht="15.75" customHeight="1" x14ac:dyDescent="0.25">
      <c r="E255" s="2"/>
      <c r="F255" s="2"/>
      <c r="G255" s="2"/>
      <c r="H255" s="2"/>
      <c r="T255" s="2"/>
      <c r="U255" s="2"/>
      <c r="V255" s="2"/>
      <c r="W255" s="2"/>
      <c r="Y255" s="26"/>
    </row>
    <row r="256" spans="5:25" ht="15.75" customHeight="1" x14ac:dyDescent="0.25">
      <c r="E256" s="2"/>
      <c r="F256" s="2"/>
      <c r="G256" s="2"/>
      <c r="H256" s="2"/>
      <c r="T256" s="2"/>
      <c r="U256" s="2"/>
      <c r="V256" s="2"/>
      <c r="W256" s="2"/>
      <c r="Y256" s="26"/>
    </row>
    <row r="257" spans="5:25" ht="15.75" customHeight="1" x14ac:dyDescent="0.25">
      <c r="E257" s="2"/>
      <c r="F257" s="2"/>
      <c r="G257" s="2"/>
      <c r="H257" s="2"/>
      <c r="T257" s="2"/>
      <c r="U257" s="2"/>
      <c r="V257" s="2"/>
      <c r="W257" s="2"/>
      <c r="Y257" s="26"/>
    </row>
    <row r="258" spans="5:25" ht="15.75" customHeight="1" x14ac:dyDescent="0.25">
      <c r="E258" s="2"/>
      <c r="F258" s="2"/>
      <c r="G258" s="2"/>
      <c r="H258" s="2"/>
      <c r="T258" s="2"/>
      <c r="U258" s="2"/>
      <c r="V258" s="2"/>
      <c r="W258" s="2"/>
      <c r="Y258" s="26"/>
    </row>
    <row r="259" spans="5:25" ht="15.75" customHeight="1" x14ac:dyDescent="0.25">
      <c r="E259" s="2"/>
      <c r="F259" s="2"/>
      <c r="G259" s="2"/>
      <c r="H259" s="2"/>
      <c r="T259" s="2"/>
      <c r="U259" s="2"/>
      <c r="V259" s="2"/>
      <c r="W259" s="2"/>
      <c r="Y259" s="26"/>
    </row>
    <row r="260" spans="5:25" ht="15.75" customHeight="1" x14ac:dyDescent="0.25">
      <c r="E260" s="2"/>
      <c r="F260" s="2"/>
      <c r="G260" s="2"/>
      <c r="H260" s="2"/>
      <c r="T260" s="2"/>
      <c r="U260" s="2"/>
      <c r="V260" s="2"/>
      <c r="W260" s="2"/>
      <c r="Y260" s="26"/>
    </row>
    <row r="261" spans="5:25" ht="15.75" customHeight="1" x14ac:dyDescent="0.25">
      <c r="E261" s="2"/>
      <c r="F261" s="2"/>
      <c r="G261" s="2"/>
      <c r="H261" s="2"/>
      <c r="T261" s="2"/>
      <c r="U261" s="2"/>
      <c r="V261" s="2"/>
      <c r="W261" s="2"/>
      <c r="Y261" s="26"/>
    </row>
    <row r="262" spans="5:25" ht="15.75" customHeight="1" x14ac:dyDescent="0.25">
      <c r="E262" s="2"/>
      <c r="F262" s="2"/>
      <c r="G262" s="2"/>
      <c r="H262" s="2"/>
      <c r="T262" s="2"/>
      <c r="U262" s="2"/>
      <c r="V262" s="2"/>
      <c r="W262" s="2"/>
      <c r="Y262" s="26"/>
    </row>
    <row r="263" spans="5:25" ht="15.75" customHeight="1" x14ac:dyDescent="0.25">
      <c r="E263" s="2"/>
      <c r="F263" s="2"/>
      <c r="G263" s="2"/>
      <c r="H263" s="2"/>
      <c r="T263" s="2"/>
      <c r="U263" s="2"/>
      <c r="V263" s="2"/>
      <c r="W263" s="2"/>
      <c r="Y263" s="26"/>
    </row>
    <row r="264" spans="5:25" ht="15.75" customHeight="1" x14ac:dyDescent="0.25">
      <c r="E264" s="2"/>
      <c r="F264" s="2"/>
      <c r="G264" s="2"/>
      <c r="H264" s="2"/>
      <c r="T264" s="2"/>
      <c r="U264" s="2"/>
      <c r="V264" s="2"/>
      <c r="W264" s="2"/>
      <c r="Y264" s="26"/>
    </row>
    <row r="265" spans="5:25" ht="15.75" customHeight="1" x14ac:dyDescent="0.25">
      <c r="E265" s="2"/>
      <c r="F265" s="2"/>
      <c r="G265" s="2"/>
      <c r="H265" s="2"/>
      <c r="T265" s="2"/>
      <c r="U265" s="2"/>
      <c r="V265" s="2"/>
      <c r="W265" s="2"/>
      <c r="Y265" s="26"/>
    </row>
    <row r="266" spans="5:25" ht="15.75" customHeight="1" x14ac:dyDescent="0.25">
      <c r="E266" s="2"/>
      <c r="F266" s="2"/>
      <c r="G266" s="2"/>
      <c r="H266" s="2"/>
      <c r="T266" s="2"/>
      <c r="U266" s="2"/>
      <c r="V266" s="2"/>
      <c r="W266" s="2"/>
      <c r="Y266" s="26"/>
    </row>
    <row r="267" spans="5:25" ht="15.75" customHeight="1" x14ac:dyDescent="0.25">
      <c r="E267" s="2"/>
      <c r="F267" s="2"/>
      <c r="G267" s="2"/>
      <c r="H267" s="2"/>
      <c r="T267" s="2"/>
      <c r="U267" s="2"/>
      <c r="V267" s="2"/>
      <c r="W267" s="2"/>
      <c r="Y267" s="26"/>
    </row>
    <row r="268" spans="5:25" ht="15.75" customHeight="1" x14ac:dyDescent="0.25">
      <c r="E268" s="2"/>
      <c r="F268" s="2"/>
      <c r="G268" s="2"/>
      <c r="H268" s="2"/>
      <c r="T268" s="2"/>
      <c r="U268" s="2"/>
      <c r="V268" s="2"/>
      <c r="W268" s="2"/>
      <c r="Y268" s="26"/>
    </row>
    <row r="269" spans="5:25" ht="15.75" customHeight="1" x14ac:dyDescent="0.25">
      <c r="E269" s="2"/>
      <c r="F269" s="2"/>
      <c r="G269" s="2"/>
      <c r="H269" s="2"/>
      <c r="T269" s="2"/>
      <c r="U269" s="2"/>
      <c r="V269" s="2"/>
      <c r="W269" s="2"/>
      <c r="Y269" s="26"/>
    </row>
    <row r="270" spans="5:25" ht="15.75" customHeight="1" x14ac:dyDescent="0.25">
      <c r="E270" s="2"/>
      <c r="F270" s="2"/>
      <c r="G270" s="2"/>
      <c r="H270" s="2"/>
      <c r="T270" s="2"/>
      <c r="U270" s="2"/>
      <c r="V270" s="2"/>
      <c r="W270" s="2"/>
      <c r="Y270" s="26"/>
    </row>
    <row r="271" spans="5:25" ht="15.75" customHeight="1" x14ac:dyDescent="0.25">
      <c r="E271" s="2"/>
      <c r="F271" s="2"/>
      <c r="G271" s="2"/>
      <c r="H271" s="2"/>
      <c r="T271" s="2"/>
      <c r="U271" s="2"/>
      <c r="V271" s="2"/>
      <c r="W271" s="2"/>
      <c r="Y271" s="26"/>
    </row>
    <row r="272" spans="5:25" ht="15.75" customHeight="1" x14ac:dyDescent="0.25">
      <c r="E272" s="2"/>
      <c r="F272" s="2"/>
      <c r="G272" s="2"/>
      <c r="H272" s="2"/>
      <c r="T272" s="2"/>
      <c r="U272" s="2"/>
      <c r="V272" s="2"/>
      <c r="W272" s="2"/>
      <c r="Y272" s="26"/>
    </row>
    <row r="273" spans="5:25" ht="15.75" customHeight="1" x14ac:dyDescent="0.25">
      <c r="E273" s="2"/>
      <c r="F273" s="2"/>
      <c r="G273" s="2"/>
      <c r="H273" s="2"/>
      <c r="T273" s="2"/>
      <c r="U273" s="2"/>
      <c r="V273" s="2"/>
      <c r="W273" s="2"/>
      <c r="Y273" s="26"/>
    </row>
    <row r="274" spans="5:25" ht="15.75" customHeight="1" x14ac:dyDescent="0.25">
      <c r="E274" s="2"/>
      <c r="F274" s="2"/>
      <c r="G274" s="2"/>
      <c r="H274" s="2"/>
      <c r="T274" s="2"/>
      <c r="U274" s="2"/>
      <c r="V274" s="2"/>
      <c r="W274" s="2"/>
      <c r="Y274" s="26"/>
    </row>
    <row r="275" spans="5:25" ht="15.75" customHeight="1" x14ac:dyDescent="0.25">
      <c r="E275" s="2"/>
      <c r="F275" s="2"/>
      <c r="G275" s="2"/>
      <c r="H275" s="2"/>
      <c r="T275" s="2"/>
      <c r="U275" s="2"/>
      <c r="V275" s="2"/>
      <c r="W275" s="2"/>
      <c r="Y275" s="26"/>
    </row>
    <row r="276" spans="5:25" ht="15.75" customHeight="1" x14ac:dyDescent="0.25">
      <c r="E276" s="2"/>
      <c r="F276" s="2"/>
      <c r="G276" s="2"/>
      <c r="H276" s="2"/>
      <c r="T276" s="2"/>
      <c r="U276" s="2"/>
      <c r="V276" s="2"/>
      <c r="W276" s="2"/>
      <c r="Y276" s="26"/>
    </row>
    <row r="277" spans="5:25" ht="15.75" customHeight="1" x14ac:dyDescent="0.25">
      <c r="T277" s="2"/>
      <c r="U277" s="2"/>
      <c r="V277" s="2"/>
      <c r="W277" s="2"/>
      <c r="Y277" s="26"/>
    </row>
    <row r="278" spans="5:25" ht="15.75" customHeight="1" x14ac:dyDescent="0.25">
      <c r="T278" s="2"/>
      <c r="U278" s="2"/>
      <c r="V278" s="2"/>
      <c r="W278" s="2"/>
      <c r="Y278" s="26"/>
    </row>
    <row r="279" spans="5:25" ht="15.75" customHeight="1" x14ac:dyDescent="0.25">
      <c r="T279" s="2"/>
      <c r="U279" s="2"/>
      <c r="V279" s="2"/>
      <c r="W279" s="2"/>
      <c r="Y279" s="26"/>
    </row>
    <row r="280" spans="5:25" ht="15.75" customHeight="1" x14ac:dyDescent="0.25">
      <c r="T280" s="2"/>
      <c r="U280" s="2"/>
      <c r="V280" s="2"/>
      <c r="W280" s="2"/>
      <c r="Y280" s="26"/>
    </row>
    <row r="281" spans="5:25" ht="15.75" customHeight="1" x14ac:dyDescent="0.25">
      <c r="T281" s="2"/>
      <c r="U281" s="2"/>
      <c r="V281" s="2"/>
      <c r="W281" s="2"/>
      <c r="Y281" s="26"/>
    </row>
    <row r="282" spans="5:25" ht="15.75" customHeight="1" x14ac:dyDescent="0.25">
      <c r="T282" s="2"/>
      <c r="U282" s="2"/>
      <c r="V282" s="2"/>
      <c r="W282" s="2"/>
      <c r="Y282" s="26"/>
    </row>
    <row r="283" spans="5:25" ht="15.75" customHeight="1" x14ac:dyDescent="0.25">
      <c r="T283" s="2"/>
      <c r="U283" s="2"/>
      <c r="V283" s="2"/>
      <c r="W283" s="2"/>
      <c r="Y283" s="26"/>
    </row>
    <row r="284" spans="5:25" ht="15.75" customHeight="1" x14ac:dyDescent="0.25">
      <c r="T284" s="2"/>
      <c r="U284" s="2"/>
      <c r="V284" s="2"/>
      <c r="W284" s="2"/>
      <c r="Y284" s="26"/>
    </row>
    <row r="285" spans="5:25" ht="15.75" customHeight="1" x14ac:dyDescent="0.25">
      <c r="T285" s="2"/>
      <c r="U285" s="2"/>
      <c r="V285" s="2"/>
      <c r="W285" s="2"/>
      <c r="Y285" s="26"/>
    </row>
    <row r="286" spans="5:25" ht="15.75" customHeight="1" x14ac:dyDescent="0.25">
      <c r="T286" s="2"/>
      <c r="U286" s="2"/>
      <c r="V286" s="2"/>
      <c r="W286" s="2"/>
      <c r="Y286" s="26"/>
    </row>
    <row r="287" spans="5:25" ht="15.75" customHeight="1" x14ac:dyDescent="0.25">
      <c r="T287" s="2"/>
      <c r="U287" s="2"/>
      <c r="V287" s="2"/>
      <c r="W287" s="2"/>
      <c r="Y287" s="26"/>
    </row>
    <row r="288" spans="5:25" ht="15.75" customHeight="1" x14ac:dyDescent="0.25">
      <c r="T288" s="2"/>
      <c r="U288" s="2"/>
      <c r="V288" s="2"/>
      <c r="W288" s="2"/>
      <c r="Y288" s="26"/>
    </row>
    <row r="289" spans="20:25" ht="15.75" customHeight="1" x14ac:dyDescent="0.25">
      <c r="T289" s="2"/>
      <c r="U289" s="2"/>
      <c r="V289" s="2"/>
      <c r="W289" s="2"/>
      <c r="Y289" s="26"/>
    </row>
    <row r="290" spans="20:25" ht="15.75" customHeight="1" x14ac:dyDescent="0.25">
      <c r="T290" s="2"/>
      <c r="U290" s="2"/>
      <c r="V290" s="2"/>
      <c r="W290" s="2"/>
      <c r="Y290" s="26"/>
    </row>
    <row r="291" spans="20:25" ht="15.75" customHeight="1" x14ac:dyDescent="0.25">
      <c r="T291" s="2"/>
      <c r="U291" s="2"/>
      <c r="V291" s="2"/>
      <c r="W291" s="2"/>
      <c r="Y291" s="26"/>
    </row>
    <row r="292" spans="20:25" ht="15.75" customHeight="1" x14ac:dyDescent="0.25">
      <c r="T292" s="2"/>
      <c r="U292" s="2"/>
      <c r="V292" s="2"/>
      <c r="W292" s="2"/>
      <c r="Y292" s="26"/>
    </row>
    <row r="293" spans="20:25" ht="15.75" customHeight="1" x14ac:dyDescent="0.25">
      <c r="T293" s="2"/>
      <c r="U293" s="2"/>
      <c r="V293" s="2"/>
      <c r="W293" s="2"/>
      <c r="Y293" s="26"/>
    </row>
    <row r="294" spans="20:25" ht="15.75" customHeight="1" x14ac:dyDescent="0.25">
      <c r="T294" s="2"/>
      <c r="U294" s="2"/>
      <c r="V294" s="2"/>
      <c r="W294" s="2"/>
      <c r="Y294" s="26"/>
    </row>
    <row r="295" spans="20:25" ht="15.75" customHeight="1" x14ac:dyDescent="0.25">
      <c r="T295" s="2"/>
      <c r="U295" s="2"/>
      <c r="V295" s="2"/>
      <c r="W295" s="2"/>
      <c r="Y295" s="26"/>
    </row>
    <row r="296" spans="20:25" ht="15.75" customHeight="1" x14ac:dyDescent="0.25">
      <c r="T296" s="2"/>
      <c r="U296" s="2"/>
      <c r="V296" s="2"/>
      <c r="W296" s="2"/>
      <c r="Y296" s="26"/>
    </row>
    <row r="297" spans="20:25" ht="15.75" customHeight="1" x14ac:dyDescent="0.25">
      <c r="T297" s="2"/>
      <c r="U297" s="2"/>
      <c r="V297" s="2"/>
      <c r="W297" s="2"/>
      <c r="Y297" s="26"/>
    </row>
    <row r="298" spans="20:25" ht="15.75" customHeight="1" x14ac:dyDescent="0.25">
      <c r="T298" s="2"/>
      <c r="U298" s="2"/>
      <c r="V298" s="2"/>
      <c r="W298" s="2"/>
      <c r="Y298" s="26"/>
    </row>
    <row r="299" spans="20:25" ht="15.75" customHeight="1" x14ac:dyDescent="0.25">
      <c r="T299" s="2"/>
      <c r="U299" s="2"/>
      <c r="V299" s="2"/>
      <c r="W299" s="2"/>
      <c r="Y299" s="26"/>
    </row>
    <row r="300" spans="20:25" ht="15.75" customHeight="1" x14ac:dyDescent="0.25">
      <c r="T300" s="2"/>
      <c r="U300" s="2"/>
      <c r="V300" s="2"/>
      <c r="W300" s="2"/>
      <c r="Y300" s="26"/>
    </row>
    <row r="301" spans="20:25" ht="15.75" customHeight="1" x14ac:dyDescent="0.25">
      <c r="T301" s="2"/>
      <c r="U301" s="2"/>
      <c r="V301" s="2"/>
      <c r="W301" s="2"/>
      <c r="Y301" s="26"/>
    </row>
    <row r="302" spans="20:25" ht="15.75" customHeight="1" x14ac:dyDescent="0.25">
      <c r="T302" s="2"/>
      <c r="U302" s="2"/>
      <c r="V302" s="2"/>
      <c r="W302" s="2"/>
      <c r="Y302" s="26"/>
    </row>
    <row r="303" spans="20:25" ht="15.75" customHeight="1" x14ac:dyDescent="0.25">
      <c r="T303" s="2"/>
      <c r="U303" s="2"/>
      <c r="V303" s="2"/>
      <c r="W303" s="2"/>
      <c r="Y303" s="26"/>
    </row>
    <row r="304" spans="20:25" ht="15.75" customHeight="1" x14ac:dyDescent="0.25">
      <c r="T304" s="2"/>
      <c r="U304" s="2"/>
      <c r="V304" s="2"/>
      <c r="W304" s="2"/>
      <c r="Y304" s="26"/>
    </row>
    <row r="305" spans="20:25" ht="15.75" customHeight="1" x14ac:dyDescent="0.25">
      <c r="T305" s="2"/>
      <c r="U305" s="2"/>
      <c r="V305" s="2"/>
      <c r="W305" s="2"/>
      <c r="Y305" s="26"/>
    </row>
    <row r="306" spans="20:25" ht="15.75" customHeight="1" x14ac:dyDescent="0.25">
      <c r="T306" s="2"/>
      <c r="U306" s="2"/>
      <c r="V306" s="2"/>
      <c r="W306" s="2"/>
      <c r="Y306" s="26"/>
    </row>
    <row r="307" spans="20:25" ht="15.75" customHeight="1" x14ac:dyDescent="0.25">
      <c r="T307" s="2"/>
      <c r="U307" s="2"/>
      <c r="V307" s="2"/>
      <c r="W307" s="2"/>
      <c r="Y307" s="26"/>
    </row>
    <row r="308" spans="20:25" ht="15.75" customHeight="1" x14ac:dyDescent="0.25">
      <c r="T308" s="2"/>
      <c r="U308" s="2"/>
      <c r="V308" s="2"/>
      <c r="W308" s="2"/>
      <c r="Y308" s="26"/>
    </row>
    <row r="309" spans="20:25" ht="15.75" customHeight="1" x14ac:dyDescent="0.25">
      <c r="T309" s="2"/>
      <c r="U309" s="2"/>
      <c r="V309" s="2"/>
      <c r="W309" s="2"/>
      <c r="Y309" s="26"/>
    </row>
    <row r="310" spans="20:25" ht="15.75" customHeight="1" x14ac:dyDescent="0.25">
      <c r="T310" s="2"/>
      <c r="U310" s="2"/>
      <c r="V310" s="2"/>
      <c r="W310" s="2"/>
      <c r="Y310" s="26"/>
    </row>
    <row r="311" spans="20:25" ht="15.75" customHeight="1" x14ac:dyDescent="0.25">
      <c r="T311" s="2"/>
      <c r="U311" s="2"/>
      <c r="V311" s="2"/>
      <c r="W311" s="2"/>
      <c r="Y311" s="26"/>
    </row>
    <row r="312" spans="20:25" ht="15.75" customHeight="1" x14ac:dyDescent="0.25">
      <c r="T312" s="2"/>
      <c r="U312" s="2"/>
      <c r="V312" s="2"/>
      <c r="W312" s="2"/>
      <c r="Y312" s="26"/>
    </row>
    <row r="313" spans="20:25" ht="15.75" customHeight="1" x14ac:dyDescent="0.25">
      <c r="T313" s="2"/>
      <c r="U313" s="2"/>
      <c r="V313" s="2"/>
      <c r="W313" s="2"/>
      <c r="Y313" s="26"/>
    </row>
    <row r="314" spans="20:25" ht="15.75" customHeight="1" x14ac:dyDescent="0.25">
      <c r="T314" s="2"/>
      <c r="U314" s="2"/>
      <c r="V314" s="2"/>
      <c r="W314" s="2"/>
      <c r="Y314" s="26"/>
    </row>
    <row r="315" spans="20:25" ht="15.75" customHeight="1" x14ac:dyDescent="0.25">
      <c r="T315" s="2"/>
      <c r="U315" s="2"/>
      <c r="V315" s="2"/>
      <c r="W315" s="2"/>
      <c r="Y315" s="26"/>
    </row>
    <row r="316" spans="20:25" ht="15.75" customHeight="1" x14ac:dyDescent="0.25">
      <c r="T316" s="2"/>
      <c r="U316" s="2"/>
      <c r="V316" s="2"/>
      <c r="W316" s="2"/>
      <c r="Y316" s="26"/>
    </row>
    <row r="317" spans="20:25" ht="15.75" customHeight="1" x14ac:dyDescent="0.25">
      <c r="T317" s="2"/>
      <c r="U317" s="2"/>
      <c r="V317" s="2"/>
      <c r="W317" s="2"/>
      <c r="Y317" s="26"/>
    </row>
    <row r="318" spans="20:25" ht="15.75" customHeight="1" x14ac:dyDescent="0.25">
      <c r="T318" s="2"/>
      <c r="U318" s="2"/>
      <c r="V318" s="2"/>
      <c r="W318" s="2"/>
      <c r="Y318" s="26"/>
    </row>
    <row r="319" spans="20:25" ht="15.75" customHeight="1" x14ac:dyDescent="0.25">
      <c r="T319" s="2"/>
      <c r="U319" s="2"/>
      <c r="V319" s="2"/>
      <c r="W319" s="2"/>
      <c r="Y319" s="26"/>
    </row>
    <row r="320" spans="20:25" ht="15.75" customHeight="1" x14ac:dyDescent="0.25">
      <c r="T320" s="2"/>
      <c r="U320" s="2"/>
      <c r="V320" s="2"/>
      <c r="W320" s="2"/>
      <c r="Y320" s="26"/>
    </row>
    <row r="321" spans="20:25" ht="15.75" customHeight="1" x14ac:dyDescent="0.25">
      <c r="T321" s="2"/>
      <c r="U321" s="2"/>
      <c r="V321" s="2"/>
      <c r="W321" s="2"/>
      <c r="Y321" s="26"/>
    </row>
    <row r="322" spans="20:25" ht="15.75" customHeight="1" x14ac:dyDescent="0.25">
      <c r="T322" s="2"/>
      <c r="U322" s="2"/>
      <c r="V322" s="2"/>
      <c r="W322" s="2"/>
      <c r="Y322" s="26"/>
    </row>
    <row r="323" spans="20:25" ht="15.75" customHeight="1" x14ac:dyDescent="0.25">
      <c r="T323" s="2"/>
      <c r="U323" s="2"/>
      <c r="V323" s="2"/>
      <c r="W323" s="2"/>
      <c r="Y323" s="26"/>
    </row>
    <row r="324" spans="20:25" ht="15.75" customHeight="1" x14ac:dyDescent="0.25">
      <c r="T324" s="2"/>
      <c r="U324" s="2"/>
      <c r="V324" s="2"/>
      <c r="W324" s="2"/>
      <c r="Y324" s="26"/>
    </row>
    <row r="325" spans="20:25" ht="15.75" customHeight="1" x14ac:dyDescent="0.25">
      <c r="T325" s="2"/>
      <c r="U325" s="2"/>
      <c r="V325" s="2"/>
      <c r="W325" s="2"/>
      <c r="Y325" s="26"/>
    </row>
    <row r="326" spans="20:25" ht="15.75" customHeight="1" x14ac:dyDescent="0.25">
      <c r="T326" s="2"/>
      <c r="U326" s="2"/>
      <c r="V326" s="2"/>
      <c r="W326" s="2"/>
      <c r="Y326" s="26"/>
    </row>
    <row r="327" spans="20:25" ht="15.75" customHeight="1" x14ac:dyDescent="0.25">
      <c r="T327" s="2"/>
      <c r="U327" s="2"/>
      <c r="V327" s="2"/>
      <c r="W327" s="2"/>
      <c r="Y327" s="26"/>
    </row>
    <row r="328" spans="20:25" ht="15.75" customHeight="1" x14ac:dyDescent="0.25">
      <c r="T328" s="2"/>
      <c r="U328" s="2"/>
      <c r="V328" s="2"/>
      <c r="W328" s="2"/>
      <c r="Y328" s="26"/>
    </row>
    <row r="329" spans="20:25" ht="15.75" customHeight="1" x14ac:dyDescent="0.25">
      <c r="T329" s="2"/>
      <c r="U329" s="2"/>
      <c r="V329" s="2"/>
      <c r="W329" s="2"/>
      <c r="Y329" s="26"/>
    </row>
    <row r="330" spans="20:25" ht="15.75" customHeight="1" x14ac:dyDescent="0.25">
      <c r="T330" s="2"/>
      <c r="U330" s="2"/>
      <c r="V330" s="2"/>
      <c r="W330" s="2"/>
      <c r="Y330" s="26"/>
    </row>
    <row r="331" spans="20:25" ht="15.75" customHeight="1" x14ac:dyDescent="0.25">
      <c r="T331" s="2"/>
      <c r="U331" s="2"/>
      <c r="V331" s="2"/>
      <c r="W331" s="2"/>
      <c r="Y331" s="26"/>
    </row>
    <row r="332" spans="20:25" ht="15.75" customHeight="1" x14ac:dyDescent="0.25">
      <c r="T332" s="2"/>
      <c r="U332" s="2"/>
      <c r="V332" s="2"/>
      <c r="W332" s="2"/>
      <c r="Y332" s="26"/>
    </row>
    <row r="333" spans="20:25" ht="15.75" customHeight="1" x14ac:dyDescent="0.25">
      <c r="T333" s="2"/>
      <c r="U333" s="2"/>
      <c r="V333" s="2"/>
      <c r="W333" s="2"/>
      <c r="Y333" s="26"/>
    </row>
    <row r="334" spans="20:25" ht="15.75" customHeight="1" x14ac:dyDescent="0.25">
      <c r="T334" s="2"/>
      <c r="U334" s="2"/>
      <c r="V334" s="2"/>
      <c r="W334" s="2"/>
      <c r="Y334" s="26"/>
    </row>
    <row r="335" spans="20:25" ht="15.75" customHeight="1" x14ac:dyDescent="0.25">
      <c r="T335" s="2"/>
      <c r="U335" s="2"/>
      <c r="V335" s="2"/>
      <c r="W335" s="2"/>
      <c r="Y335" s="26"/>
    </row>
    <row r="336" spans="20:25" ht="15.75" customHeight="1" x14ac:dyDescent="0.25">
      <c r="T336" s="2"/>
      <c r="U336" s="2"/>
      <c r="V336" s="2"/>
      <c r="W336" s="2"/>
      <c r="Y336" s="26"/>
    </row>
    <row r="337" spans="20:25" ht="15.75" customHeight="1" x14ac:dyDescent="0.25">
      <c r="T337" s="2"/>
      <c r="U337" s="2"/>
      <c r="V337" s="2"/>
      <c r="W337" s="2"/>
      <c r="Y337" s="26"/>
    </row>
    <row r="338" spans="20:25" ht="15.75" customHeight="1" x14ac:dyDescent="0.25">
      <c r="T338" s="2"/>
      <c r="U338" s="2"/>
      <c r="V338" s="2"/>
      <c r="W338" s="2"/>
      <c r="Y338" s="26"/>
    </row>
    <row r="339" spans="20:25" ht="15.75" customHeight="1" x14ac:dyDescent="0.25">
      <c r="T339" s="2"/>
      <c r="U339" s="2"/>
      <c r="V339" s="2"/>
      <c r="W339" s="2"/>
      <c r="Y339" s="26"/>
    </row>
    <row r="340" spans="20:25" ht="15.75" customHeight="1" x14ac:dyDescent="0.25">
      <c r="T340" s="2"/>
      <c r="U340" s="2"/>
      <c r="V340" s="2"/>
      <c r="W340" s="2"/>
      <c r="Y340" s="26"/>
    </row>
    <row r="341" spans="20:25" ht="15.75" customHeight="1" x14ac:dyDescent="0.25">
      <c r="T341" s="2"/>
      <c r="U341" s="2"/>
      <c r="V341" s="2"/>
      <c r="W341" s="2"/>
      <c r="Y341" s="26"/>
    </row>
    <row r="342" spans="20:25" ht="15.75" customHeight="1" x14ac:dyDescent="0.25">
      <c r="T342" s="2"/>
      <c r="U342" s="2"/>
      <c r="V342" s="2"/>
      <c r="W342" s="2"/>
      <c r="Y342" s="26"/>
    </row>
    <row r="343" spans="20:25" ht="15.75" customHeight="1" x14ac:dyDescent="0.25">
      <c r="T343" s="2"/>
      <c r="U343" s="2"/>
      <c r="V343" s="2"/>
      <c r="W343" s="2"/>
      <c r="Y343" s="26"/>
    </row>
    <row r="344" spans="20:25" ht="15.75" customHeight="1" x14ac:dyDescent="0.25">
      <c r="T344" s="2"/>
      <c r="U344" s="2"/>
      <c r="V344" s="2"/>
      <c r="W344" s="2"/>
      <c r="Y344" s="26"/>
    </row>
    <row r="345" spans="20:25" ht="15.75" customHeight="1" x14ac:dyDescent="0.25">
      <c r="T345" s="2"/>
      <c r="U345" s="2"/>
      <c r="V345" s="2"/>
      <c r="W345" s="2"/>
      <c r="Y345" s="26"/>
    </row>
    <row r="346" spans="20:25" ht="15.75" customHeight="1" x14ac:dyDescent="0.25">
      <c r="T346" s="2"/>
      <c r="U346" s="2"/>
      <c r="V346" s="2"/>
      <c r="W346" s="2"/>
      <c r="Y346" s="26"/>
    </row>
    <row r="347" spans="20:25" ht="15.75" customHeight="1" x14ac:dyDescent="0.25">
      <c r="T347" s="2"/>
      <c r="U347" s="2"/>
      <c r="V347" s="2"/>
      <c r="W347" s="2"/>
      <c r="Y347" s="26"/>
    </row>
    <row r="348" spans="20:25" ht="15.75" customHeight="1" x14ac:dyDescent="0.25">
      <c r="T348" s="2"/>
      <c r="U348" s="2"/>
      <c r="V348" s="2"/>
      <c r="W348" s="2"/>
      <c r="Y348" s="26"/>
    </row>
    <row r="349" spans="20:25" ht="15.75" customHeight="1" x14ac:dyDescent="0.25">
      <c r="T349" s="2"/>
      <c r="U349" s="2"/>
      <c r="V349" s="2"/>
      <c r="W349" s="2"/>
      <c r="Y349" s="26"/>
    </row>
    <row r="350" spans="20:25" ht="15.75" customHeight="1" x14ac:dyDescent="0.25">
      <c r="T350" s="2"/>
      <c r="U350" s="2"/>
      <c r="V350" s="2"/>
      <c r="W350" s="2"/>
      <c r="Y350" s="26"/>
    </row>
    <row r="351" spans="20:25" ht="15.75" customHeight="1" x14ac:dyDescent="0.25">
      <c r="T351" s="2"/>
      <c r="U351" s="2"/>
      <c r="V351" s="2"/>
      <c r="W351" s="2"/>
      <c r="Y351" s="26"/>
    </row>
    <row r="352" spans="20:25" ht="15.75" customHeight="1" x14ac:dyDescent="0.25">
      <c r="T352" s="2"/>
      <c r="U352" s="2"/>
      <c r="V352" s="2"/>
      <c r="W352" s="2"/>
      <c r="Y352" s="26"/>
    </row>
    <row r="353" spans="20:25" ht="15.75" customHeight="1" x14ac:dyDescent="0.25">
      <c r="T353" s="2"/>
      <c r="U353" s="2"/>
      <c r="V353" s="2"/>
      <c r="W353" s="2"/>
      <c r="Y353" s="26"/>
    </row>
    <row r="354" spans="20:25" ht="15.75" customHeight="1" x14ac:dyDescent="0.25">
      <c r="T354" s="2"/>
      <c r="U354" s="2"/>
      <c r="V354" s="2"/>
      <c r="W354" s="2"/>
      <c r="Y354" s="26"/>
    </row>
    <row r="355" spans="20:25" ht="15.75" customHeight="1" x14ac:dyDescent="0.25">
      <c r="T355" s="2"/>
      <c r="U355" s="2"/>
      <c r="V355" s="2"/>
      <c r="W355" s="2"/>
      <c r="Y355" s="26"/>
    </row>
    <row r="356" spans="20:25" ht="15.75" customHeight="1" x14ac:dyDescent="0.25">
      <c r="T356" s="2"/>
      <c r="U356" s="2"/>
      <c r="V356" s="2"/>
      <c r="W356" s="2"/>
      <c r="Y356" s="26"/>
    </row>
    <row r="357" spans="20:25" ht="15.75" customHeight="1" x14ac:dyDescent="0.25">
      <c r="T357" s="2"/>
      <c r="U357" s="2"/>
      <c r="V357" s="2"/>
      <c r="W357" s="2"/>
      <c r="Y357" s="26"/>
    </row>
    <row r="358" spans="20:25" ht="15.75" customHeight="1" x14ac:dyDescent="0.25">
      <c r="T358" s="2"/>
      <c r="U358" s="2"/>
      <c r="V358" s="2"/>
      <c r="W358" s="2"/>
      <c r="Y358" s="26"/>
    </row>
    <row r="359" spans="20:25" ht="15.75" customHeight="1" x14ac:dyDescent="0.25">
      <c r="T359" s="2"/>
      <c r="U359" s="2"/>
      <c r="V359" s="2"/>
      <c r="W359" s="2"/>
      <c r="Y359" s="26"/>
    </row>
    <row r="360" spans="20:25" ht="15.75" customHeight="1" x14ac:dyDescent="0.25">
      <c r="T360" s="2"/>
      <c r="U360" s="2"/>
      <c r="V360" s="2"/>
      <c r="W360" s="2"/>
      <c r="Y360" s="26"/>
    </row>
    <row r="361" spans="20:25" ht="15.75" customHeight="1" x14ac:dyDescent="0.25">
      <c r="T361" s="2"/>
      <c r="U361" s="2"/>
      <c r="V361" s="2"/>
      <c r="W361" s="2"/>
      <c r="Y361" s="26"/>
    </row>
    <row r="362" spans="20:25" ht="15.75" customHeight="1" x14ac:dyDescent="0.25">
      <c r="T362" s="2"/>
      <c r="U362" s="2"/>
      <c r="V362" s="2"/>
      <c r="W362" s="2"/>
      <c r="Y362" s="26"/>
    </row>
    <row r="363" spans="20:25" ht="15.75" customHeight="1" x14ac:dyDescent="0.25">
      <c r="T363" s="2"/>
      <c r="U363" s="2"/>
      <c r="V363" s="2"/>
      <c r="W363" s="2"/>
      <c r="Y363" s="26"/>
    </row>
    <row r="364" spans="20:25" ht="15.75" customHeight="1" x14ac:dyDescent="0.25">
      <c r="T364" s="2"/>
      <c r="U364" s="2"/>
      <c r="V364" s="2"/>
      <c r="W364" s="2"/>
      <c r="Y364" s="26"/>
    </row>
    <row r="365" spans="20:25" ht="15.75" customHeight="1" x14ac:dyDescent="0.25">
      <c r="T365" s="2"/>
      <c r="U365" s="2"/>
      <c r="V365" s="2"/>
      <c r="W365" s="2"/>
      <c r="Y365" s="26"/>
    </row>
    <row r="366" spans="20:25" ht="15.75" customHeight="1" x14ac:dyDescent="0.25">
      <c r="T366" s="2"/>
      <c r="U366" s="2"/>
      <c r="V366" s="2"/>
      <c r="W366" s="2"/>
      <c r="Y366" s="26"/>
    </row>
    <row r="367" spans="20:25" ht="15.75" customHeight="1" x14ac:dyDescent="0.25">
      <c r="T367" s="2"/>
      <c r="U367" s="2"/>
      <c r="V367" s="2"/>
      <c r="W367" s="2"/>
      <c r="Y367" s="26"/>
    </row>
    <row r="368" spans="20:25" ht="15.75" customHeight="1" x14ac:dyDescent="0.25">
      <c r="T368" s="2"/>
      <c r="U368" s="2"/>
      <c r="V368" s="2"/>
      <c r="W368" s="2"/>
      <c r="Y368" s="26"/>
    </row>
    <row r="369" spans="20:25" ht="15.75" customHeight="1" x14ac:dyDescent="0.25">
      <c r="T369" s="2"/>
      <c r="U369" s="2"/>
      <c r="V369" s="2"/>
      <c r="W369" s="2"/>
      <c r="Y369" s="26"/>
    </row>
    <row r="370" spans="20:25" ht="15.75" customHeight="1" x14ac:dyDescent="0.25">
      <c r="T370" s="2"/>
      <c r="U370" s="2"/>
      <c r="V370" s="2"/>
      <c r="W370" s="2"/>
      <c r="Y370" s="26"/>
    </row>
    <row r="371" spans="20:25" ht="15.75" customHeight="1" x14ac:dyDescent="0.25">
      <c r="T371" s="2"/>
      <c r="U371" s="2"/>
      <c r="V371" s="2"/>
      <c r="W371" s="2"/>
      <c r="Y371" s="26"/>
    </row>
    <row r="372" spans="20:25" ht="15.75" customHeight="1" x14ac:dyDescent="0.25">
      <c r="T372" s="2"/>
      <c r="U372" s="2"/>
      <c r="V372" s="2"/>
      <c r="W372" s="2"/>
      <c r="Y372" s="26"/>
    </row>
    <row r="373" spans="20:25" ht="15.75" customHeight="1" x14ac:dyDescent="0.25">
      <c r="T373" s="2"/>
      <c r="U373" s="2"/>
      <c r="V373" s="2"/>
      <c r="W373" s="2"/>
      <c r="Y373" s="26"/>
    </row>
    <row r="374" spans="20:25" ht="15.75" customHeight="1" x14ac:dyDescent="0.25">
      <c r="T374" s="2"/>
      <c r="U374" s="2"/>
      <c r="V374" s="2"/>
      <c r="W374" s="2"/>
      <c r="Y374" s="26"/>
    </row>
    <row r="375" spans="20:25" ht="15.75" customHeight="1" x14ac:dyDescent="0.25">
      <c r="T375" s="2"/>
      <c r="U375" s="2"/>
      <c r="V375" s="2"/>
      <c r="W375" s="2"/>
      <c r="Y375" s="26"/>
    </row>
    <row r="376" spans="20:25" ht="15.75" customHeight="1" x14ac:dyDescent="0.25">
      <c r="T376" s="2"/>
      <c r="U376" s="2"/>
      <c r="V376" s="2"/>
      <c r="W376" s="2"/>
      <c r="Y376" s="26"/>
    </row>
    <row r="377" spans="20:25" ht="15.75" customHeight="1" x14ac:dyDescent="0.25">
      <c r="T377" s="2"/>
      <c r="U377" s="2"/>
      <c r="V377" s="2"/>
      <c r="W377" s="2"/>
      <c r="Y377" s="26"/>
    </row>
    <row r="378" spans="20:25" ht="15.75" customHeight="1" x14ac:dyDescent="0.25">
      <c r="T378" s="2"/>
      <c r="U378" s="2"/>
      <c r="V378" s="2"/>
      <c r="W378" s="2"/>
      <c r="Y378" s="26"/>
    </row>
    <row r="379" spans="20:25" ht="15.75" customHeight="1" x14ac:dyDescent="0.25">
      <c r="T379" s="2"/>
      <c r="U379" s="2"/>
      <c r="V379" s="2"/>
      <c r="W379" s="2"/>
      <c r="Y379" s="26"/>
    </row>
    <row r="380" spans="20:25" ht="15.75" customHeight="1" x14ac:dyDescent="0.25">
      <c r="T380" s="2"/>
      <c r="U380" s="2"/>
      <c r="V380" s="2"/>
      <c r="W380" s="2"/>
      <c r="Y380" s="26"/>
    </row>
    <row r="381" spans="20:25" ht="15.75" customHeight="1" x14ac:dyDescent="0.25">
      <c r="T381" s="2"/>
      <c r="U381" s="2"/>
      <c r="V381" s="2"/>
      <c r="W381" s="2"/>
      <c r="Y381" s="26"/>
    </row>
    <row r="382" spans="20:25" ht="15.75" customHeight="1" x14ac:dyDescent="0.25">
      <c r="T382" s="2"/>
      <c r="U382" s="2"/>
      <c r="V382" s="2"/>
      <c r="W382" s="2"/>
      <c r="Y382" s="26"/>
    </row>
    <row r="383" spans="20:25" ht="15.75" customHeight="1" x14ac:dyDescent="0.25">
      <c r="T383" s="2"/>
      <c r="U383" s="2"/>
      <c r="V383" s="2"/>
      <c r="W383" s="2"/>
      <c r="Y383" s="26"/>
    </row>
    <row r="384" spans="20:25" ht="15.75" customHeight="1" x14ac:dyDescent="0.25">
      <c r="T384" s="2"/>
      <c r="U384" s="2"/>
      <c r="V384" s="2"/>
      <c r="W384" s="2"/>
      <c r="Y384" s="26"/>
    </row>
    <row r="385" spans="20:25" ht="15.75" customHeight="1" x14ac:dyDescent="0.25">
      <c r="T385" s="2"/>
      <c r="U385" s="2"/>
      <c r="V385" s="2"/>
      <c r="W385" s="2"/>
      <c r="Y385" s="26"/>
    </row>
    <row r="386" spans="20:25" ht="15.75" customHeight="1" x14ac:dyDescent="0.25">
      <c r="T386" s="2"/>
      <c r="U386" s="2"/>
      <c r="V386" s="2"/>
      <c r="W386" s="2"/>
      <c r="Y386" s="26"/>
    </row>
    <row r="387" spans="20:25" ht="15.75" customHeight="1" x14ac:dyDescent="0.25">
      <c r="T387" s="2"/>
      <c r="U387" s="2"/>
      <c r="V387" s="2"/>
      <c r="W387" s="2"/>
      <c r="Y387" s="26"/>
    </row>
    <row r="388" spans="20:25" ht="15.75" customHeight="1" x14ac:dyDescent="0.25">
      <c r="T388" s="2"/>
      <c r="U388" s="2"/>
      <c r="V388" s="2"/>
      <c r="W388" s="2"/>
      <c r="Y388" s="26"/>
    </row>
    <row r="389" spans="20:25" ht="15.75" customHeight="1" x14ac:dyDescent="0.25">
      <c r="T389" s="2"/>
      <c r="U389" s="2"/>
      <c r="V389" s="2"/>
      <c r="W389" s="2"/>
      <c r="Y389" s="26"/>
    </row>
    <row r="390" spans="20:25" ht="15.75" customHeight="1" x14ac:dyDescent="0.25">
      <c r="T390" s="2"/>
      <c r="U390" s="2"/>
      <c r="V390" s="2"/>
      <c r="W390" s="2"/>
      <c r="Y390" s="26"/>
    </row>
    <row r="391" spans="20:25" ht="15.75" customHeight="1" x14ac:dyDescent="0.25">
      <c r="T391" s="2"/>
      <c r="U391" s="2"/>
      <c r="V391" s="2"/>
      <c r="W391" s="2"/>
      <c r="Y391" s="26"/>
    </row>
    <row r="392" spans="20:25" ht="15.75" customHeight="1" x14ac:dyDescent="0.25">
      <c r="T392" s="2"/>
      <c r="U392" s="2"/>
      <c r="V392" s="2"/>
      <c r="W392" s="2"/>
      <c r="Y392" s="26"/>
    </row>
    <row r="393" spans="20:25" ht="15.75" customHeight="1" x14ac:dyDescent="0.25">
      <c r="T393" s="2"/>
      <c r="U393" s="2"/>
      <c r="V393" s="2"/>
      <c r="W393" s="2"/>
      <c r="Y393" s="26"/>
    </row>
    <row r="394" spans="20:25" ht="15.75" customHeight="1" x14ac:dyDescent="0.25">
      <c r="T394" s="2"/>
      <c r="U394" s="2"/>
      <c r="V394" s="2"/>
      <c r="W394" s="2"/>
      <c r="Y394" s="26"/>
    </row>
    <row r="395" spans="20:25" ht="15.75" customHeight="1" x14ac:dyDescent="0.25">
      <c r="T395" s="2"/>
      <c r="U395" s="2"/>
      <c r="V395" s="2"/>
      <c r="W395" s="2"/>
      <c r="Y395" s="26"/>
    </row>
    <row r="396" spans="20:25" ht="15.75" customHeight="1" x14ac:dyDescent="0.25">
      <c r="T396" s="2"/>
      <c r="U396" s="2"/>
      <c r="V396" s="2"/>
      <c r="W396" s="2"/>
      <c r="Y396" s="26"/>
    </row>
    <row r="397" spans="20:25" ht="15.75" customHeight="1" x14ac:dyDescent="0.25">
      <c r="T397" s="2"/>
      <c r="U397" s="2"/>
      <c r="V397" s="2"/>
      <c r="W397" s="2"/>
      <c r="Y397" s="26"/>
    </row>
    <row r="398" spans="20:25" ht="15.75" customHeight="1" x14ac:dyDescent="0.25">
      <c r="T398" s="2"/>
      <c r="U398" s="2"/>
      <c r="V398" s="2"/>
      <c r="W398" s="2"/>
      <c r="Y398" s="26"/>
    </row>
    <row r="399" spans="20:25" ht="15.75" customHeight="1" x14ac:dyDescent="0.25">
      <c r="T399" s="2"/>
      <c r="U399" s="2"/>
      <c r="V399" s="2"/>
      <c r="W399" s="2"/>
      <c r="Y399" s="26"/>
    </row>
    <row r="400" spans="20:25" ht="15.75" customHeight="1" x14ac:dyDescent="0.25">
      <c r="T400" s="2"/>
      <c r="U400" s="2"/>
      <c r="V400" s="2"/>
      <c r="W400" s="2"/>
      <c r="Y400" s="26"/>
    </row>
    <row r="401" spans="20:25" ht="15.75" customHeight="1" x14ac:dyDescent="0.25">
      <c r="T401" s="2"/>
      <c r="U401" s="2"/>
      <c r="V401" s="2"/>
      <c r="W401" s="2"/>
      <c r="Y401" s="26"/>
    </row>
    <row r="402" spans="20:25" ht="15.75" customHeight="1" x14ac:dyDescent="0.25">
      <c r="T402" s="2"/>
      <c r="U402" s="2"/>
      <c r="V402" s="2"/>
      <c r="W402" s="2"/>
      <c r="Y402" s="26"/>
    </row>
    <row r="403" spans="20:25" ht="15.75" customHeight="1" x14ac:dyDescent="0.25">
      <c r="T403" s="2"/>
      <c r="U403" s="2"/>
      <c r="V403" s="2"/>
      <c r="W403" s="2"/>
      <c r="Y403" s="26"/>
    </row>
    <row r="404" spans="20:25" ht="15.75" customHeight="1" x14ac:dyDescent="0.25">
      <c r="T404" s="2"/>
      <c r="U404" s="2"/>
      <c r="V404" s="2"/>
      <c r="W404" s="2"/>
      <c r="Y404" s="26"/>
    </row>
    <row r="405" spans="20:25" ht="15.75" customHeight="1" x14ac:dyDescent="0.25">
      <c r="T405" s="2"/>
      <c r="U405" s="2"/>
      <c r="V405" s="2"/>
      <c r="W405" s="2"/>
      <c r="Y405" s="26"/>
    </row>
    <row r="406" spans="20:25" ht="15.75" customHeight="1" x14ac:dyDescent="0.25">
      <c r="T406" s="2"/>
      <c r="U406" s="2"/>
      <c r="V406" s="2"/>
      <c r="W406" s="2"/>
      <c r="Y406" s="26"/>
    </row>
    <row r="407" spans="20:25" ht="15.75" customHeight="1" x14ac:dyDescent="0.25">
      <c r="T407" s="2"/>
      <c r="U407" s="2"/>
      <c r="V407" s="2"/>
      <c r="W407" s="2"/>
      <c r="Y407" s="26"/>
    </row>
    <row r="408" spans="20:25" ht="15.75" customHeight="1" x14ac:dyDescent="0.25">
      <c r="T408" s="2"/>
      <c r="U408" s="2"/>
      <c r="V408" s="2"/>
      <c r="W408" s="2"/>
      <c r="Y408" s="26"/>
    </row>
    <row r="409" spans="20:25" ht="15.75" customHeight="1" x14ac:dyDescent="0.25">
      <c r="T409" s="2"/>
      <c r="U409" s="2"/>
      <c r="V409" s="2"/>
      <c r="W409" s="2"/>
      <c r="Y409" s="26"/>
    </row>
    <row r="410" spans="20:25" ht="15.75" customHeight="1" x14ac:dyDescent="0.25">
      <c r="T410" s="2"/>
      <c r="U410" s="2"/>
      <c r="V410" s="2"/>
      <c r="W410" s="2"/>
      <c r="Y410" s="26"/>
    </row>
    <row r="411" spans="20:25" ht="15.75" customHeight="1" x14ac:dyDescent="0.25">
      <c r="T411" s="2"/>
      <c r="U411" s="2"/>
      <c r="V411" s="2"/>
      <c r="W411" s="2"/>
      <c r="Y411" s="26"/>
    </row>
    <row r="412" spans="20:25" ht="15.75" customHeight="1" x14ac:dyDescent="0.25">
      <c r="T412" s="2"/>
      <c r="U412" s="2"/>
      <c r="V412" s="2"/>
      <c r="W412" s="2"/>
      <c r="Y412" s="26"/>
    </row>
    <row r="413" spans="20:25" ht="15.75" customHeight="1" x14ac:dyDescent="0.25">
      <c r="T413" s="2"/>
      <c r="U413" s="2"/>
      <c r="V413" s="2"/>
      <c r="W413" s="2"/>
      <c r="Y413" s="26"/>
    </row>
    <row r="414" spans="20:25" ht="15.75" customHeight="1" x14ac:dyDescent="0.25">
      <c r="T414" s="2"/>
      <c r="U414" s="2"/>
      <c r="V414" s="2"/>
      <c r="W414" s="2"/>
      <c r="Y414" s="26"/>
    </row>
    <row r="415" spans="20:25" ht="15.75" customHeight="1" x14ac:dyDescent="0.25">
      <c r="T415" s="2"/>
      <c r="U415" s="2"/>
      <c r="V415" s="2"/>
      <c r="W415" s="2"/>
      <c r="Y415" s="26"/>
    </row>
    <row r="416" spans="20:25" ht="15.75" customHeight="1" x14ac:dyDescent="0.25">
      <c r="T416" s="2"/>
      <c r="U416" s="2"/>
      <c r="V416" s="2"/>
      <c r="W416" s="2"/>
      <c r="Y416" s="26"/>
    </row>
    <row r="417" spans="20:25" ht="15.75" customHeight="1" x14ac:dyDescent="0.25">
      <c r="T417" s="2"/>
      <c r="U417" s="2"/>
      <c r="V417" s="2"/>
      <c r="W417" s="2"/>
      <c r="Y417" s="26"/>
    </row>
    <row r="418" spans="20:25" ht="15.75" customHeight="1" x14ac:dyDescent="0.25">
      <c r="T418" s="2"/>
      <c r="U418" s="2"/>
      <c r="V418" s="2"/>
      <c r="W418" s="2"/>
      <c r="Y418" s="26"/>
    </row>
    <row r="419" spans="20:25" ht="15.75" customHeight="1" x14ac:dyDescent="0.25">
      <c r="T419" s="2"/>
      <c r="U419" s="2"/>
      <c r="V419" s="2"/>
      <c r="W419" s="2"/>
      <c r="Y419" s="26"/>
    </row>
    <row r="420" spans="20:25" ht="15.75" customHeight="1" x14ac:dyDescent="0.25">
      <c r="T420" s="2"/>
      <c r="U420" s="2"/>
      <c r="V420" s="2"/>
      <c r="W420" s="2"/>
      <c r="Y420" s="26"/>
    </row>
    <row r="421" spans="20:25" ht="15.75" customHeight="1" x14ac:dyDescent="0.25">
      <c r="T421" s="2"/>
      <c r="U421" s="2"/>
      <c r="V421" s="2"/>
      <c r="W421" s="2"/>
      <c r="Y421" s="26"/>
    </row>
    <row r="422" spans="20:25" ht="15.75" customHeight="1" x14ac:dyDescent="0.25">
      <c r="T422" s="2"/>
      <c r="U422" s="2"/>
      <c r="V422" s="2"/>
      <c r="W422" s="2"/>
      <c r="Y422" s="26"/>
    </row>
    <row r="423" spans="20:25" ht="15.75" customHeight="1" x14ac:dyDescent="0.25">
      <c r="T423" s="2"/>
      <c r="U423" s="2"/>
      <c r="V423" s="2"/>
      <c r="W423" s="2"/>
      <c r="Y423" s="26"/>
    </row>
    <row r="424" spans="20:25" ht="15.75" customHeight="1" x14ac:dyDescent="0.25">
      <c r="T424" s="2"/>
      <c r="U424" s="2"/>
      <c r="V424" s="2"/>
      <c r="W424" s="2"/>
      <c r="Y424" s="26"/>
    </row>
    <row r="425" spans="20:25" ht="15.75" customHeight="1" x14ac:dyDescent="0.25">
      <c r="T425" s="2"/>
      <c r="U425" s="2"/>
      <c r="V425" s="2"/>
      <c r="W425" s="2"/>
      <c r="Y425" s="26"/>
    </row>
    <row r="426" spans="20:25" ht="15.75" customHeight="1" x14ac:dyDescent="0.25">
      <c r="T426" s="2"/>
      <c r="U426" s="2"/>
      <c r="V426" s="2"/>
      <c r="W426" s="2"/>
      <c r="Y426" s="26"/>
    </row>
    <row r="427" spans="20:25" ht="15.75" customHeight="1" x14ac:dyDescent="0.25">
      <c r="T427" s="2"/>
      <c r="U427" s="2"/>
      <c r="V427" s="2"/>
      <c r="W427" s="2"/>
      <c r="Y427" s="26"/>
    </row>
    <row r="428" spans="20:25" ht="15.75" customHeight="1" x14ac:dyDescent="0.25">
      <c r="T428" s="2"/>
      <c r="U428" s="2"/>
      <c r="V428" s="2"/>
      <c r="W428" s="2"/>
      <c r="Y428" s="26"/>
    </row>
    <row r="429" spans="20:25" ht="15.75" customHeight="1" x14ac:dyDescent="0.25">
      <c r="T429" s="2"/>
      <c r="U429" s="2"/>
      <c r="V429" s="2"/>
      <c r="W429" s="2"/>
      <c r="Y429" s="26"/>
    </row>
    <row r="430" spans="20:25" ht="15.75" customHeight="1" x14ac:dyDescent="0.25">
      <c r="T430" s="2"/>
      <c r="U430" s="2"/>
      <c r="V430" s="2"/>
      <c r="W430" s="2"/>
      <c r="Y430" s="26"/>
    </row>
    <row r="431" spans="20:25" ht="15.75" customHeight="1" x14ac:dyDescent="0.25">
      <c r="T431" s="2"/>
      <c r="U431" s="2"/>
      <c r="V431" s="2"/>
      <c r="W431" s="2"/>
      <c r="Y431" s="26"/>
    </row>
    <row r="432" spans="20:25" ht="15.75" customHeight="1" x14ac:dyDescent="0.25">
      <c r="T432" s="2"/>
      <c r="U432" s="2"/>
      <c r="V432" s="2"/>
      <c r="W432" s="2"/>
      <c r="Y432" s="26"/>
    </row>
    <row r="433" spans="20:25" ht="15.75" customHeight="1" x14ac:dyDescent="0.25">
      <c r="T433" s="2"/>
      <c r="U433" s="2"/>
      <c r="V433" s="2"/>
      <c r="W433" s="2"/>
      <c r="Y433" s="26"/>
    </row>
    <row r="434" spans="20:25" ht="15.75" customHeight="1" x14ac:dyDescent="0.25">
      <c r="T434" s="2"/>
      <c r="U434" s="2"/>
      <c r="V434" s="2"/>
      <c r="W434" s="2"/>
      <c r="Y434" s="26"/>
    </row>
    <row r="435" spans="20:25" ht="15.75" customHeight="1" x14ac:dyDescent="0.25">
      <c r="T435" s="2"/>
      <c r="U435" s="2"/>
      <c r="V435" s="2"/>
      <c r="W435" s="2"/>
      <c r="Y435" s="26"/>
    </row>
    <row r="436" spans="20:25" ht="15.75" customHeight="1" x14ac:dyDescent="0.25">
      <c r="T436" s="2"/>
      <c r="U436" s="2"/>
      <c r="V436" s="2"/>
      <c r="W436" s="2"/>
      <c r="Y436" s="26"/>
    </row>
    <row r="437" spans="20:25" ht="15.75" customHeight="1" x14ac:dyDescent="0.25">
      <c r="T437" s="2"/>
      <c r="U437" s="2"/>
      <c r="V437" s="2"/>
      <c r="W437" s="2"/>
      <c r="Y437" s="26"/>
    </row>
    <row r="438" spans="20:25" ht="15.75" customHeight="1" x14ac:dyDescent="0.25">
      <c r="T438" s="2"/>
      <c r="U438" s="2"/>
      <c r="V438" s="2"/>
      <c r="W438" s="2"/>
      <c r="Y438" s="26"/>
    </row>
    <row r="439" spans="20:25" ht="15.75" customHeight="1" x14ac:dyDescent="0.25">
      <c r="T439" s="2"/>
      <c r="U439" s="2"/>
      <c r="V439" s="2"/>
      <c r="W439" s="2"/>
      <c r="Y439" s="26"/>
    </row>
    <row r="440" spans="20:25" ht="15.75" customHeight="1" x14ac:dyDescent="0.25">
      <c r="T440" s="2"/>
      <c r="U440" s="2"/>
      <c r="V440" s="2"/>
      <c r="W440" s="2"/>
      <c r="Y440" s="26"/>
    </row>
    <row r="441" spans="20:25" ht="15.75" customHeight="1" x14ac:dyDescent="0.25">
      <c r="T441" s="2"/>
      <c r="U441" s="2"/>
      <c r="V441" s="2"/>
      <c r="W441" s="2"/>
      <c r="Y441" s="26"/>
    </row>
    <row r="442" spans="20:25" ht="15.75" customHeight="1" x14ac:dyDescent="0.25">
      <c r="T442" s="2"/>
      <c r="U442" s="2"/>
      <c r="V442" s="2"/>
      <c r="W442" s="2"/>
      <c r="Y442" s="26"/>
    </row>
    <row r="443" spans="20:25" ht="15.75" customHeight="1" x14ac:dyDescent="0.25">
      <c r="T443" s="2"/>
      <c r="U443" s="2"/>
      <c r="V443" s="2"/>
      <c r="W443" s="2"/>
      <c r="Y443" s="26"/>
    </row>
    <row r="444" spans="20:25" ht="15.75" customHeight="1" x14ac:dyDescent="0.25">
      <c r="T444" s="2"/>
      <c r="U444" s="2"/>
      <c r="V444" s="2"/>
      <c r="W444" s="2"/>
      <c r="Y444" s="26"/>
    </row>
    <row r="445" spans="20:25" ht="15.75" customHeight="1" x14ac:dyDescent="0.25">
      <c r="T445" s="2"/>
      <c r="U445" s="2"/>
      <c r="V445" s="2"/>
      <c r="W445" s="2"/>
      <c r="Y445" s="26"/>
    </row>
    <row r="446" spans="20:25" ht="15.75" customHeight="1" x14ac:dyDescent="0.25">
      <c r="T446" s="2"/>
      <c r="U446" s="2"/>
      <c r="V446" s="2"/>
      <c r="W446" s="2"/>
      <c r="Y446" s="26"/>
    </row>
    <row r="447" spans="20:25" ht="15.75" customHeight="1" x14ac:dyDescent="0.25">
      <c r="T447" s="2"/>
      <c r="U447" s="2"/>
      <c r="V447" s="2"/>
      <c r="W447" s="2"/>
      <c r="Y447" s="26"/>
    </row>
    <row r="448" spans="20:25" ht="15.75" customHeight="1" x14ac:dyDescent="0.25">
      <c r="T448" s="2"/>
      <c r="U448" s="2"/>
      <c r="V448" s="2"/>
      <c r="W448" s="2"/>
      <c r="Y448" s="26"/>
    </row>
    <row r="449" spans="20:25" ht="15.75" customHeight="1" x14ac:dyDescent="0.25">
      <c r="T449" s="2"/>
      <c r="U449" s="2"/>
      <c r="V449" s="2"/>
      <c r="W449" s="2"/>
      <c r="Y449" s="26"/>
    </row>
    <row r="450" spans="20:25" ht="15.75" customHeight="1" x14ac:dyDescent="0.25">
      <c r="T450" s="2"/>
      <c r="U450" s="2"/>
      <c r="V450" s="2"/>
      <c r="W450" s="2"/>
      <c r="Y450" s="26"/>
    </row>
    <row r="451" spans="20:25" ht="15.75" customHeight="1" x14ac:dyDescent="0.25">
      <c r="T451" s="2"/>
      <c r="U451" s="2"/>
      <c r="V451" s="2"/>
      <c r="W451" s="2"/>
      <c r="Y451" s="26"/>
    </row>
    <row r="452" spans="20:25" ht="15.75" customHeight="1" x14ac:dyDescent="0.25">
      <c r="T452" s="2"/>
      <c r="U452" s="2"/>
      <c r="V452" s="2"/>
      <c r="W452" s="2"/>
      <c r="Y452" s="26"/>
    </row>
    <row r="453" spans="20:25" ht="15.75" customHeight="1" x14ac:dyDescent="0.25">
      <c r="T453" s="2"/>
      <c r="U453" s="2"/>
      <c r="V453" s="2"/>
      <c r="W453" s="2"/>
      <c r="Y453" s="26"/>
    </row>
    <row r="454" spans="20:25" ht="15.75" customHeight="1" x14ac:dyDescent="0.25">
      <c r="T454" s="2"/>
      <c r="U454" s="2"/>
      <c r="V454" s="2"/>
      <c r="W454" s="2"/>
      <c r="Y454" s="26"/>
    </row>
    <row r="455" spans="20:25" ht="15.75" customHeight="1" x14ac:dyDescent="0.25">
      <c r="T455" s="2"/>
      <c r="U455" s="2"/>
      <c r="V455" s="2"/>
      <c r="W455" s="2"/>
      <c r="Y455" s="26"/>
    </row>
    <row r="456" spans="20:25" ht="15.75" customHeight="1" x14ac:dyDescent="0.25">
      <c r="T456" s="2"/>
      <c r="U456" s="2"/>
      <c r="V456" s="2"/>
      <c r="W456" s="2"/>
      <c r="Y456" s="26"/>
    </row>
    <row r="457" spans="20:25" ht="15.75" customHeight="1" x14ac:dyDescent="0.25">
      <c r="T457" s="2"/>
      <c r="U457" s="2"/>
      <c r="V457" s="2"/>
      <c r="W457" s="2"/>
      <c r="Y457" s="26"/>
    </row>
    <row r="458" spans="20:25" ht="15.75" customHeight="1" x14ac:dyDescent="0.25">
      <c r="T458" s="2"/>
      <c r="U458" s="2"/>
      <c r="V458" s="2"/>
      <c r="W458" s="2"/>
      <c r="Y458" s="26"/>
    </row>
    <row r="459" spans="20:25" ht="15.75" customHeight="1" x14ac:dyDescent="0.25">
      <c r="T459" s="2"/>
      <c r="U459" s="2"/>
      <c r="V459" s="2"/>
      <c r="W459" s="2"/>
      <c r="Y459" s="26"/>
    </row>
    <row r="460" spans="20:25" ht="15.75" customHeight="1" x14ac:dyDescent="0.25">
      <c r="T460" s="2"/>
      <c r="U460" s="2"/>
      <c r="V460" s="2"/>
      <c r="W460" s="2"/>
      <c r="Y460" s="26"/>
    </row>
    <row r="461" spans="20:25" ht="15.75" customHeight="1" x14ac:dyDescent="0.25">
      <c r="T461" s="2"/>
      <c r="U461" s="2"/>
      <c r="V461" s="2"/>
      <c r="W461" s="2"/>
      <c r="Y461" s="26"/>
    </row>
    <row r="462" spans="20:25" ht="15.75" customHeight="1" x14ac:dyDescent="0.25">
      <c r="T462" s="2"/>
      <c r="U462" s="2"/>
      <c r="V462" s="2"/>
      <c r="W462" s="2"/>
      <c r="Y462" s="26"/>
    </row>
    <row r="463" spans="20:25" ht="15.75" customHeight="1" x14ac:dyDescent="0.25">
      <c r="T463" s="2"/>
      <c r="U463" s="2"/>
      <c r="V463" s="2"/>
      <c r="W463" s="2"/>
      <c r="Y463" s="26"/>
    </row>
    <row r="464" spans="20:25" ht="15.75" customHeight="1" x14ac:dyDescent="0.25">
      <c r="T464" s="2"/>
      <c r="U464" s="2"/>
      <c r="V464" s="2"/>
      <c r="W464" s="2"/>
      <c r="Y464" s="26"/>
    </row>
    <row r="465" spans="20:25" ht="15.75" customHeight="1" x14ac:dyDescent="0.25">
      <c r="T465" s="2"/>
      <c r="U465" s="2"/>
      <c r="V465" s="2"/>
      <c r="W465" s="2"/>
      <c r="Y465" s="26"/>
    </row>
    <row r="466" spans="20:25" ht="15.75" customHeight="1" x14ac:dyDescent="0.25">
      <c r="T466" s="2"/>
      <c r="U466" s="2"/>
      <c r="V466" s="2"/>
      <c r="W466" s="2"/>
      <c r="Y466" s="26"/>
    </row>
    <row r="467" spans="20:25" ht="15.75" customHeight="1" x14ac:dyDescent="0.25">
      <c r="T467" s="2"/>
      <c r="U467" s="2"/>
      <c r="V467" s="2"/>
      <c r="W467" s="2"/>
      <c r="Y467" s="26"/>
    </row>
    <row r="468" spans="20:25" ht="15.75" customHeight="1" x14ac:dyDescent="0.25">
      <c r="T468" s="2"/>
      <c r="U468" s="2"/>
      <c r="V468" s="2"/>
      <c r="W468" s="2"/>
      <c r="Y468" s="26"/>
    </row>
    <row r="469" spans="20:25" ht="15.75" customHeight="1" x14ac:dyDescent="0.25">
      <c r="T469" s="2"/>
      <c r="U469" s="2"/>
      <c r="V469" s="2"/>
      <c r="W469" s="2"/>
      <c r="Y469" s="26"/>
    </row>
    <row r="470" spans="20:25" ht="15.75" customHeight="1" x14ac:dyDescent="0.25">
      <c r="T470" s="2"/>
      <c r="U470" s="2"/>
      <c r="V470" s="2"/>
      <c r="W470" s="2"/>
      <c r="Y470" s="26"/>
    </row>
    <row r="471" spans="20:25" ht="15.75" customHeight="1" x14ac:dyDescent="0.25">
      <c r="T471" s="2"/>
      <c r="U471" s="2"/>
      <c r="V471" s="2"/>
      <c r="W471" s="2"/>
      <c r="Y471" s="26"/>
    </row>
    <row r="472" spans="20:25" ht="15.75" customHeight="1" x14ac:dyDescent="0.25">
      <c r="T472" s="2"/>
      <c r="U472" s="2"/>
      <c r="V472" s="2"/>
      <c r="W472" s="2"/>
      <c r="Y472" s="26"/>
    </row>
    <row r="473" spans="20:25" ht="15.75" customHeight="1" x14ac:dyDescent="0.25">
      <c r="T473" s="2"/>
      <c r="U473" s="2"/>
      <c r="V473" s="2"/>
      <c r="W473" s="2"/>
      <c r="Y473" s="26"/>
    </row>
    <row r="474" spans="20:25" ht="15.75" customHeight="1" x14ac:dyDescent="0.25">
      <c r="T474" s="2"/>
      <c r="U474" s="2"/>
      <c r="V474" s="2"/>
      <c r="W474" s="2"/>
      <c r="Y474" s="26"/>
    </row>
    <row r="475" spans="20:25" ht="15.75" customHeight="1" x14ac:dyDescent="0.25">
      <c r="T475" s="2"/>
      <c r="U475" s="2"/>
      <c r="V475" s="2"/>
      <c r="W475" s="2"/>
      <c r="Y475" s="26"/>
    </row>
    <row r="476" spans="20:25" ht="15.75" customHeight="1" x14ac:dyDescent="0.25">
      <c r="T476" s="2"/>
      <c r="U476" s="2"/>
      <c r="V476" s="2"/>
      <c r="W476" s="2"/>
      <c r="Y476" s="26"/>
    </row>
    <row r="477" spans="20:25" ht="15.75" customHeight="1" x14ac:dyDescent="0.25">
      <c r="T477" s="2"/>
      <c r="U477" s="2"/>
      <c r="V477" s="2"/>
      <c r="W477" s="2"/>
      <c r="Y477" s="26"/>
    </row>
    <row r="478" spans="20:25" ht="15.75" customHeight="1" x14ac:dyDescent="0.25">
      <c r="T478" s="2"/>
      <c r="U478" s="2"/>
      <c r="V478" s="2"/>
      <c r="W478" s="2"/>
      <c r="Y478" s="26"/>
    </row>
    <row r="479" spans="20:25" ht="15.75" customHeight="1" x14ac:dyDescent="0.25">
      <c r="T479" s="2"/>
      <c r="U479" s="2"/>
      <c r="V479" s="2"/>
      <c r="W479" s="2"/>
      <c r="Y479" s="26"/>
    </row>
    <row r="480" spans="20:25" ht="15.75" customHeight="1" x14ac:dyDescent="0.25">
      <c r="T480" s="2"/>
      <c r="U480" s="2"/>
      <c r="V480" s="2"/>
      <c r="W480" s="2"/>
      <c r="Y480" s="26"/>
    </row>
    <row r="481" spans="20:25" ht="15.75" customHeight="1" x14ac:dyDescent="0.25">
      <c r="T481" s="2"/>
      <c r="U481" s="2"/>
      <c r="V481" s="2"/>
      <c r="W481" s="2"/>
      <c r="Y481" s="26"/>
    </row>
    <row r="482" spans="20:25" ht="15.75" customHeight="1" x14ac:dyDescent="0.25">
      <c r="T482" s="2"/>
      <c r="U482" s="2"/>
      <c r="V482" s="2"/>
      <c r="W482" s="2"/>
      <c r="Y482" s="26"/>
    </row>
    <row r="483" spans="20:25" ht="15.75" customHeight="1" x14ac:dyDescent="0.25">
      <c r="T483" s="2"/>
      <c r="U483" s="2"/>
      <c r="V483" s="2"/>
      <c r="W483" s="2"/>
      <c r="Y483" s="26"/>
    </row>
    <row r="484" spans="20:25" ht="15.75" customHeight="1" x14ac:dyDescent="0.25">
      <c r="T484" s="2"/>
      <c r="U484" s="2"/>
      <c r="V484" s="2"/>
      <c r="W484" s="2"/>
      <c r="Y484" s="26"/>
    </row>
    <row r="485" spans="20:25" ht="15.75" customHeight="1" x14ac:dyDescent="0.25">
      <c r="T485" s="2"/>
      <c r="U485" s="2"/>
      <c r="V485" s="2"/>
      <c r="W485" s="2"/>
      <c r="Y485" s="26"/>
    </row>
    <row r="486" spans="20:25" ht="15.75" customHeight="1" x14ac:dyDescent="0.25">
      <c r="T486" s="2"/>
      <c r="U486" s="2"/>
      <c r="V486" s="2"/>
      <c r="W486" s="2"/>
      <c r="Y486" s="26"/>
    </row>
    <row r="487" spans="20:25" ht="15.75" customHeight="1" x14ac:dyDescent="0.25">
      <c r="T487" s="2"/>
      <c r="U487" s="2"/>
      <c r="V487" s="2"/>
      <c r="W487" s="2"/>
      <c r="Y487" s="26"/>
    </row>
    <row r="488" spans="20:25" ht="15.75" customHeight="1" x14ac:dyDescent="0.25">
      <c r="T488" s="2"/>
      <c r="U488" s="2"/>
      <c r="V488" s="2"/>
      <c r="W488" s="2"/>
      <c r="Y488" s="26"/>
    </row>
    <row r="489" spans="20:25" ht="15.75" customHeight="1" x14ac:dyDescent="0.25">
      <c r="T489" s="2"/>
      <c r="U489" s="2"/>
      <c r="V489" s="2"/>
      <c r="W489" s="2"/>
      <c r="Y489" s="26"/>
    </row>
    <row r="490" spans="20:25" ht="15.75" customHeight="1" x14ac:dyDescent="0.25">
      <c r="T490" s="2"/>
      <c r="U490" s="2"/>
      <c r="V490" s="2"/>
      <c r="W490" s="2"/>
      <c r="Y490" s="26"/>
    </row>
    <row r="491" spans="20:25" ht="15.75" customHeight="1" x14ac:dyDescent="0.25">
      <c r="T491" s="2"/>
      <c r="U491" s="2"/>
      <c r="V491" s="2"/>
      <c r="W491" s="2"/>
      <c r="Y491" s="26"/>
    </row>
    <row r="492" spans="20:25" ht="15.75" customHeight="1" x14ac:dyDescent="0.25">
      <c r="T492" s="2"/>
      <c r="U492" s="2"/>
      <c r="V492" s="2"/>
      <c r="W492" s="2"/>
      <c r="Y492" s="26"/>
    </row>
    <row r="493" spans="20:25" ht="15.75" customHeight="1" x14ac:dyDescent="0.25">
      <c r="T493" s="2"/>
      <c r="U493" s="2"/>
      <c r="V493" s="2"/>
      <c r="W493" s="2"/>
      <c r="Y493" s="26"/>
    </row>
    <row r="494" spans="20:25" ht="15.75" customHeight="1" x14ac:dyDescent="0.25">
      <c r="T494" s="2"/>
      <c r="U494" s="2"/>
      <c r="V494" s="2"/>
      <c r="W494" s="2"/>
      <c r="Y494" s="26"/>
    </row>
    <row r="495" spans="20:25" ht="15.75" customHeight="1" x14ac:dyDescent="0.25">
      <c r="T495" s="2"/>
      <c r="U495" s="2"/>
      <c r="V495" s="2"/>
      <c r="W495" s="2"/>
      <c r="Y495" s="26"/>
    </row>
    <row r="496" spans="20:25" ht="15.75" customHeight="1" x14ac:dyDescent="0.25">
      <c r="T496" s="2"/>
      <c r="U496" s="2"/>
      <c r="V496" s="2"/>
      <c r="W496" s="2"/>
      <c r="Y496" s="26"/>
    </row>
    <row r="497" spans="20:25" ht="15.75" customHeight="1" x14ac:dyDescent="0.25">
      <c r="T497" s="2"/>
      <c r="U497" s="2"/>
      <c r="V497" s="2"/>
      <c r="W497" s="2"/>
      <c r="Y497" s="26"/>
    </row>
    <row r="498" spans="20:25" ht="15.75" customHeight="1" x14ac:dyDescent="0.25">
      <c r="T498" s="2"/>
      <c r="U498" s="2"/>
      <c r="V498" s="2"/>
      <c r="W498" s="2"/>
      <c r="Y498" s="26"/>
    </row>
    <row r="499" spans="20:25" ht="15.75" customHeight="1" x14ac:dyDescent="0.25">
      <c r="T499" s="2"/>
      <c r="U499" s="2"/>
      <c r="V499" s="2"/>
      <c r="W499" s="2"/>
      <c r="Y499" s="26"/>
    </row>
    <row r="500" spans="20:25" ht="15.75" customHeight="1" x14ac:dyDescent="0.25">
      <c r="T500" s="2"/>
      <c r="U500" s="2"/>
      <c r="V500" s="2"/>
      <c r="W500" s="2"/>
      <c r="Y500" s="26"/>
    </row>
    <row r="501" spans="20:25" ht="15.75" customHeight="1" x14ac:dyDescent="0.25">
      <c r="T501" s="2"/>
      <c r="U501" s="2"/>
      <c r="V501" s="2"/>
      <c r="W501" s="2"/>
      <c r="Y501" s="26"/>
    </row>
    <row r="502" spans="20:25" ht="15.75" customHeight="1" x14ac:dyDescent="0.25">
      <c r="T502" s="2"/>
      <c r="U502" s="2"/>
      <c r="V502" s="2"/>
      <c r="W502" s="2"/>
      <c r="Y502" s="26"/>
    </row>
    <row r="503" spans="20:25" ht="15.75" customHeight="1" x14ac:dyDescent="0.25">
      <c r="T503" s="2"/>
      <c r="U503" s="2"/>
      <c r="V503" s="2"/>
      <c r="W503" s="2"/>
      <c r="Y503" s="26"/>
    </row>
    <row r="504" spans="20:25" ht="15.75" customHeight="1" x14ac:dyDescent="0.25">
      <c r="T504" s="2"/>
      <c r="U504" s="2"/>
      <c r="V504" s="2"/>
      <c r="W504" s="2"/>
      <c r="Y504" s="26"/>
    </row>
    <row r="505" spans="20:25" ht="15.75" customHeight="1" x14ac:dyDescent="0.25">
      <c r="T505" s="2"/>
      <c r="U505" s="2"/>
      <c r="V505" s="2"/>
      <c r="W505" s="2"/>
      <c r="Y505" s="26"/>
    </row>
    <row r="506" spans="20:25" ht="15.75" customHeight="1" x14ac:dyDescent="0.25">
      <c r="T506" s="2"/>
      <c r="U506" s="2"/>
      <c r="V506" s="2"/>
      <c r="W506" s="2"/>
      <c r="Y506" s="26"/>
    </row>
    <row r="507" spans="20:25" ht="15.75" customHeight="1" x14ac:dyDescent="0.25">
      <c r="T507" s="2"/>
      <c r="U507" s="2"/>
      <c r="V507" s="2"/>
      <c r="W507" s="2"/>
      <c r="Y507" s="26"/>
    </row>
    <row r="508" spans="20:25" ht="15.75" customHeight="1" x14ac:dyDescent="0.25">
      <c r="T508" s="2"/>
      <c r="U508" s="2"/>
      <c r="V508" s="2"/>
      <c r="W508" s="2"/>
      <c r="Y508" s="26"/>
    </row>
    <row r="509" spans="20:25" ht="15.75" customHeight="1" x14ac:dyDescent="0.25">
      <c r="T509" s="2"/>
      <c r="U509" s="2"/>
      <c r="V509" s="2"/>
      <c r="W509" s="2"/>
      <c r="Y509" s="26"/>
    </row>
    <row r="510" spans="20:25" ht="15.75" customHeight="1" x14ac:dyDescent="0.25">
      <c r="T510" s="2"/>
      <c r="U510" s="2"/>
      <c r="V510" s="2"/>
      <c r="W510" s="2"/>
      <c r="Y510" s="26"/>
    </row>
    <row r="511" spans="20:25" ht="15.75" customHeight="1" x14ac:dyDescent="0.25">
      <c r="T511" s="2"/>
      <c r="U511" s="2"/>
      <c r="V511" s="2"/>
      <c r="W511" s="2"/>
      <c r="Y511" s="26"/>
    </row>
    <row r="512" spans="20:25" ht="15.75" customHeight="1" x14ac:dyDescent="0.25">
      <c r="T512" s="2"/>
      <c r="U512" s="2"/>
      <c r="V512" s="2"/>
      <c r="W512" s="2"/>
      <c r="Y512" s="26"/>
    </row>
    <row r="513" spans="20:25" ht="15.75" customHeight="1" x14ac:dyDescent="0.25">
      <c r="T513" s="2"/>
      <c r="U513" s="2"/>
      <c r="V513" s="2"/>
      <c r="W513" s="2"/>
      <c r="Y513" s="26"/>
    </row>
    <row r="514" spans="20:25" ht="15.75" customHeight="1" x14ac:dyDescent="0.25">
      <c r="T514" s="2"/>
      <c r="U514" s="2"/>
      <c r="V514" s="2"/>
      <c r="W514" s="2"/>
      <c r="Y514" s="26"/>
    </row>
    <row r="515" spans="20:25" ht="15.75" customHeight="1" x14ac:dyDescent="0.25">
      <c r="T515" s="2"/>
      <c r="U515" s="2"/>
      <c r="V515" s="2"/>
      <c r="W515" s="2"/>
      <c r="Y515" s="26"/>
    </row>
    <row r="516" spans="20:25" ht="15.75" customHeight="1" x14ac:dyDescent="0.25">
      <c r="T516" s="2"/>
      <c r="U516" s="2"/>
      <c r="V516" s="2"/>
      <c r="W516" s="2"/>
      <c r="Y516" s="26"/>
    </row>
    <row r="517" spans="20:25" ht="15.75" customHeight="1" x14ac:dyDescent="0.25">
      <c r="T517" s="2"/>
      <c r="U517" s="2"/>
      <c r="V517" s="2"/>
      <c r="W517" s="2"/>
      <c r="Y517" s="26"/>
    </row>
    <row r="518" spans="20:25" ht="15.75" customHeight="1" x14ac:dyDescent="0.25">
      <c r="T518" s="2"/>
      <c r="U518" s="2"/>
      <c r="V518" s="2"/>
      <c r="W518" s="2"/>
      <c r="Y518" s="26"/>
    </row>
    <row r="519" spans="20:25" ht="15.75" customHeight="1" x14ac:dyDescent="0.25">
      <c r="T519" s="2"/>
      <c r="U519" s="2"/>
      <c r="V519" s="2"/>
      <c r="W519" s="2"/>
      <c r="Y519" s="26"/>
    </row>
    <row r="520" spans="20:25" ht="15.75" customHeight="1" x14ac:dyDescent="0.25">
      <c r="T520" s="2"/>
      <c r="U520" s="2"/>
      <c r="V520" s="2"/>
      <c r="W520" s="2"/>
      <c r="Y520" s="26"/>
    </row>
    <row r="521" spans="20:25" ht="15.75" customHeight="1" x14ac:dyDescent="0.25">
      <c r="T521" s="2"/>
      <c r="U521" s="2"/>
      <c r="V521" s="2"/>
      <c r="W521" s="2"/>
      <c r="Y521" s="26"/>
    </row>
    <row r="522" spans="20:25" ht="15.75" customHeight="1" x14ac:dyDescent="0.25">
      <c r="T522" s="2"/>
      <c r="U522" s="2"/>
      <c r="V522" s="2"/>
      <c r="W522" s="2"/>
      <c r="Y522" s="26"/>
    </row>
    <row r="523" spans="20:25" ht="15.75" customHeight="1" x14ac:dyDescent="0.25">
      <c r="T523" s="2"/>
      <c r="U523" s="2"/>
      <c r="V523" s="2"/>
      <c r="W523" s="2"/>
      <c r="Y523" s="26"/>
    </row>
    <row r="524" spans="20:25" ht="15.75" customHeight="1" x14ac:dyDescent="0.25">
      <c r="T524" s="2"/>
      <c r="U524" s="2"/>
      <c r="V524" s="2"/>
      <c r="W524" s="2"/>
      <c r="Y524" s="26"/>
    </row>
    <row r="525" spans="20:25" ht="15.75" customHeight="1" x14ac:dyDescent="0.25">
      <c r="T525" s="2"/>
      <c r="U525" s="2"/>
      <c r="V525" s="2"/>
      <c r="W525" s="2"/>
      <c r="Y525" s="26"/>
    </row>
    <row r="526" spans="20:25" ht="15.75" customHeight="1" x14ac:dyDescent="0.25">
      <c r="T526" s="2"/>
      <c r="U526" s="2"/>
      <c r="V526" s="2"/>
      <c r="W526" s="2"/>
      <c r="Y526" s="26"/>
    </row>
    <row r="527" spans="20:25" ht="15.75" customHeight="1" x14ac:dyDescent="0.25">
      <c r="T527" s="2"/>
      <c r="U527" s="2"/>
      <c r="V527" s="2"/>
      <c r="W527" s="2"/>
      <c r="Y527" s="26"/>
    </row>
    <row r="528" spans="20:25" ht="15.75" customHeight="1" x14ac:dyDescent="0.25">
      <c r="T528" s="2"/>
      <c r="U528" s="2"/>
      <c r="V528" s="2"/>
      <c r="W528" s="2"/>
      <c r="Y528" s="26"/>
    </row>
    <row r="529" spans="20:25" ht="15.75" customHeight="1" x14ac:dyDescent="0.25">
      <c r="T529" s="2"/>
      <c r="U529" s="2"/>
      <c r="V529" s="2"/>
      <c r="W529" s="2"/>
      <c r="Y529" s="26"/>
    </row>
    <row r="530" spans="20:25" ht="15.75" customHeight="1" x14ac:dyDescent="0.25">
      <c r="T530" s="2"/>
      <c r="U530" s="2"/>
      <c r="V530" s="2"/>
      <c r="W530" s="2"/>
      <c r="Y530" s="26"/>
    </row>
    <row r="531" spans="20:25" ht="15.75" customHeight="1" x14ac:dyDescent="0.25">
      <c r="T531" s="2"/>
      <c r="U531" s="2"/>
      <c r="V531" s="2"/>
      <c r="W531" s="2"/>
      <c r="Y531" s="26"/>
    </row>
    <row r="532" spans="20:25" ht="15.75" customHeight="1" x14ac:dyDescent="0.25">
      <c r="T532" s="2"/>
      <c r="U532" s="2"/>
      <c r="V532" s="2"/>
      <c r="W532" s="2"/>
      <c r="Y532" s="26"/>
    </row>
    <row r="533" spans="20:25" ht="15.75" customHeight="1" x14ac:dyDescent="0.25">
      <c r="T533" s="2"/>
      <c r="U533" s="2"/>
      <c r="V533" s="2"/>
      <c r="W533" s="2"/>
      <c r="Y533" s="26"/>
    </row>
    <row r="534" spans="20:25" ht="15.75" customHeight="1" x14ac:dyDescent="0.25">
      <c r="T534" s="2"/>
      <c r="U534" s="2"/>
      <c r="V534" s="2"/>
      <c r="W534" s="2"/>
      <c r="Y534" s="26"/>
    </row>
    <row r="535" spans="20:25" ht="15.75" customHeight="1" x14ac:dyDescent="0.25">
      <c r="T535" s="2"/>
      <c r="U535" s="2"/>
      <c r="V535" s="2"/>
      <c r="W535" s="2"/>
      <c r="Y535" s="26"/>
    </row>
    <row r="536" spans="20:25" ht="15.75" customHeight="1" x14ac:dyDescent="0.25">
      <c r="T536" s="2"/>
      <c r="U536" s="2"/>
      <c r="V536" s="2"/>
      <c r="W536" s="2"/>
      <c r="Y536" s="26"/>
    </row>
    <row r="537" spans="20:25" ht="15.75" customHeight="1" x14ac:dyDescent="0.25">
      <c r="T537" s="2"/>
      <c r="U537" s="2"/>
      <c r="V537" s="2"/>
      <c r="W537" s="2"/>
      <c r="Y537" s="26"/>
    </row>
    <row r="538" spans="20:25" ht="15.75" customHeight="1" x14ac:dyDescent="0.25">
      <c r="T538" s="2"/>
      <c r="U538" s="2"/>
      <c r="V538" s="2"/>
      <c r="W538" s="2"/>
      <c r="Y538" s="26"/>
    </row>
    <row r="539" spans="20:25" ht="15.75" customHeight="1" x14ac:dyDescent="0.25">
      <c r="T539" s="2"/>
      <c r="U539" s="2"/>
      <c r="V539" s="2"/>
      <c r="W539" s="2"/>
      <c r="Y539" s="26"/>
    </row>
    <row r="540" spans="20:25" ht="15.75" customHeight="1" x14ac:dyDescent="0.25">
      <c r="T540" s="2"/>
      <c r="U540" s="2"/>
      <c r="V540" s="2"/>
      <c r="W540" s="2"/>
      <c r="Y540" s="26"/>
    </row>
    <row r="541" spans="20:25" ht="15.75" customHeight="1" x14ac:dyDescent="0.25">
      <c r="T541" s="2"/>
      <c r="U541" s="2"/>
      <c r="V541" s="2"/>
      <c r="W541" s="2"/>
      <c r="Y541" s="26"/>
    </row>
    <row r="542" spans="20:25" ht="15.75" customHeight="1" x14ac:dyDescent="0.25">
      <c r="T542" s="2"/>
      <c r="U542" s="2"/>
      <c r="V542" s="2"/>
      <c r="W542" s="2"/>
      <c r="Y542" s="26"/>
    </row>
    <row r="543" spans="20:25" ht="15.75" customHeight="1" x14ac:dyDescent="0.25">
      <c r="T543" s="2"/>
      <c r="U543" s="2"/>
      <c r="V543" s="2"/>
      <c r="W543" s="2"/>
      <c r="Y543" s="26"/>
    </row>
    <row r="544" spans="20:25" ht="15.75" customHeight="1" x14ac:dyDescent="0.25">
      <c r="T544" s="2"/>
      <c r="U544" s="2"/>
      <c r="V544" s="2"/>
      <c r="W544" s="2"/>
      <c r="Y544" s="26"/>
    </row>
    <row r="545" spans="20:25" ht="15.75" customHeight="1" x14ac:dyDescent="0.25">
      <c r="T545" s="2"/>
      <c r="U545" s="2"/>
      <c r="V545" s="2"/>
      <c r="W545" s="2"/>
      <c r="Y545" s="26"/>
    </row>
    <row r="546" spans="20:25" ht="15.75" customHeight="1" x14ac:dyDescent="0.25">
      <c r="T546" s="2"/>
      <c r="U546" s="2"/>
      <c r="V546" s="2"/>
      <c r="W546" s="2"/>
      <c r="Y546" s="26"/>
    </row>
    <row r="547" spans="20:25" ht="15.75" customHeight="1" x14ac:dyDescent="0.25">
      <c r="T547" s="2"/>
      <c r="U547" s="2"/>
      <c r="V547" s="2"/>
      <c r="W547" s="2"/>
      <c r="Y547" s="26"/>
    </row>
    <row r="548" spans="20:25" ht="15.75" customHeight="1" x14ac:dyDescent="0.25">
      <c r="T548" s="2"/>
      <c r="U548" s="2"/>
      <c r="V548" s="2"/>
      <c r="W548" s="2"/>
      <c r="Y548" s="26"/>
    </row>
    <row r="549" spans="20:25" ht="15.75" customHeight="1" x14ac:dyDescent="0.25">
      <c r="T549" s="2"/>
      <c r="U549" s="2"/>
      <c r="V549" s="2"/>
      <c r="W549" s="2"/>
      <c r="Y549" s="26"/>
    </row>
    <row r="550" spans="20:25" ht="15.75" customHeight="1" x14ac:dyDescent="0.25">
      <c r="T550" s="2"/>
      <c r="U550" s="2"/>
      <c r="V550" s="2"/>
      <c r="W550" s="2"/>
      <c r="Y550" s="26"/>
    </row>
    <row r="551" spans="20:25" ht="15.75" customHeight="1" x14ac:dyDescent="0.25">
      <c r="T551" s="2"/>
      <c r="U551" s="2"/>
      <c r="V551" s="2"/>
      <c r="W551" s="2"/>
      <c r="Y551" s="26"/>
    </row>
    <row r="552" spans="20:25" ht="15.75" customHeight="1" x14ac:dyDescent="0.25">
      <c r="T552" s="2"/>
      <c r="U552" s="2"/>
      <c r="V552" s="2"/>
      <c r="W552" s="2"/>
      <c r="Y552" s="26"/>
    </row>
    <row r="553" spans="20:25" ht="15.75" customHeight="1" x14ac:dyDescent="0.25">
      <c r="T553" s="2"/>
      <c r="U553" s="2"/>
      <c r="V553" s="2"/>
      <c r="W553" s="2"/>
      <c r="Y553" s="26"/>
    </row>
    <row r="554" spans="20:25" ht="15.75" customHeight="1" x14ac:dyDescent="0.25">
      <c r="T554" s="2"/>
      <c r="U554" s="2"/>
      <c r="V554" s="2"/>
      <c r="W554" s="2"/>
      <c r="Y554" s="26"/>
    </row>
    <row r="555" spans="20:25" ht="15.75" customHeight="1" x14ac:dyDescent="0.25">
      <c r="T555" s="2"/>
      <c r="U555" s="2"/>
      <c r="V555" s="2"/>
      <c r="W555" s="2"/>
      <c r="Y555" s="26"/>
    </row>
    <row r="556" spans="20:25" ht="15.75" customHeight="1" x14ac:dyDescent="0.25">
      <c r="T556" s="2"/>
      <c r="U556" s="2"/>
      <c r="V556" s="2"/>
      <c r="W556" s="2"/>
      <c r="Y556" s="26"/>
    </row>
    <row r="557" spans="20:25" ht="15.75" customHeight="1" x14ac:dyDescent="0.25">
      <c r="T557" s="2"/>
      <c r="U557" s="2"/>
      <c r="V557" s="2"/>
      <c r="W557" s="2"/>
      <c r="Y557" s="26"/>
    </row>
    <row r="558" spans="20:25" ht="15.75" customHeight="1" x14ac:dyDescent="0.25">
      <c r="T558" s="2"/>
      <c r="U558" s="2"/>
      <c r="V558" s="2"/>
      <c r="W558" s="2"/>
      <c r="Y558" s="26"/>
    </row>
    <row r="559" spans="20:25" ht="15.75" customHeight="1" x14ac:dyDescent="0.25">
      <c r="T559" s="2"/>
      <c r="U559" s="2"/>
      <c r="V559" s="2"/>
      <c r="W559" s="2"/>
      <c r="Y559" s="26"/>
    </row>
    <row r="560" spans="20:25" ht="15.75" customHeight="1" x14ac:dyDescent="0.25">
      <c r="T560" s="2"/>
      <c r="U560" s="2"/>
      <c r="V560" s="2"/>
      <c r="W560" s="2"/>
      <c r="Y560" s="26"/>
    </row>
    <row r="561" spans="20:25" ht="15.75" customHeight="1" x14ac:dyDescent="0.25">
      <c r="T561" s="2"/>
      <c r="U561" s="2"/>
      <c r="V561" s="2"/>
      <c r="W561" s="2"/>
      <c r="Y561" s="26"/>
    </row>
    <row r="562" spans="20:25" ht="15.75" customHeight="1" x14ac:dyDescent="0.25">
      <c r="T562" s="2"/>
      <c r="U562" s="2"/>
      <c r="V562" s="2"/>
      <c r="W562" s="2"/>
      <c r="Y562" s="26"/>
    </row>
    <row r="563" spans="20:25" ht="15.75" customHeight="1" x14ac:dyDescent="0.25">
      <c r="T563" s="2"/>
      <c r="U563" s="2"/>
      <c r="V563" s="2"/>
      <c r="W563" s="2"/>
      <c r="Y563" s="26"/>
    </row>
    <row r="564" spans="20:25" ht="15.75" customHeight="1" x14ac:dyDescent="0.25">
      <c r="T564" s="2"/>
      <c r="U564" s="2"/>
      <c r="V564" s="2"/>
      <c r="W564" s="2"/>
      <c r="Y564" s="26"/>
    </row>
    <row r="565" spans="20:25" ht="15.75" customHeight="1" x14ac:dyDescent="0.25">
      <c r="T565" s="2"/>
      <c r="U565" s="2"/>
      <c r="V565" s="2"/>
      <c r="W565" s="2"/>
      <c r="Y565" s="26"/>
    </row>
    <row r="566" spans="20:25" ht="15.75" customHeight="1" x14ac:dyDescent="0.25">
      <c r="T566" s="2"/>
      <c r="U566" s="2"/>
      <c r="V566" s="2"/>
      <c r="W566" s="2"/>
      <c r="Y566" s="26"/>
    </row>
    <row r="567" spans="20:25" ht="15.75" customHeight="1" x14ac:dyDescent="0.25">
      <c r="T567" s="2"/>
      <c r="U567" s="2"/>
      <c r="V567" s="2"/>
      <c r="W567" s="2"/>
      <c r="Y567" s="26"/>
    </row>
    <row r="568" spans="20:25" ht="15.75" customHeight="1" x14ac:dyDescent="0.25">
      <c r="T568" s="2"/>
      <c r="U568" s="2"/>
      <c r="V568" s="2"/>
      <c r="W568" s="2"/>
      <c r="Y568" s="26"/>
    </row>
    <row r="569" spans="20:25" ht="15.75" customHeight="1" x14ac:dyDescent="0.25">
      <c r="T569" s="2"/>
      <c r="U569" s="2"/>
      <c r="V569" s="2"/>
      <c r="W569" s="2"/>
      <c r="Y569" s="26"/>
    </row>
    <row r="570" spans="20:25" ht="15.75" customHeight="1" x14ac:dyDescent="0.25">
      <c r="T570" s="2"/>
      <c r="U570" s="2"/>
      <c r="V570" s="2"/>
      <c r="W570" s="2"/>
      <c r="Y570" s="26"/>
    </row>
    <row r="571" spans="20:25" ht="15.75" customHeight="1" x14ac:dyDescent="0.25">
      <c r="T571" s="2"/>
      <c r="U571" s="2"/>
      <c r="V571" s="2"/>
      <c r="W571" s="2"/>
      <c r="Y571" s="26"/>
    </row>
    <row r="572" spans="20:25" ht="15.75" customHeight="1" x14ac:dyDescent="0.25">
      <c r="T572" s="2"/>
      <c r="U572" s="2"/>
      <c r="V572" s="2"/>
      <c r="W572" s="2"/>
      <c r="Y572" s="26"/>
    </row>
    <row r="573" spans="20:25" ht="15.75" customHeight="1" x14ac:dyDescent="0.25">
      <c r="T573" s="2"/>
      <c r="U573" s="2"/>
      <c r="V573" s="2"/>
      <c r="W573" s="2"/>
      <c r="Y573" s="26"/>
    </row>
    <row r="574" spans="20:25" ht="15.75" customHeight="1" x14ac:dyDescent="0.25">
      <c r="T574" s="2"/>
      <c r="U574" s="2"/>
      <c r="V574" s="2"/>
      <c r="W574" s="2"/>
      <c r="Y574" s="26"/>
    </row>
    <row r="575" spans="20:25" ht="15.75" customHeight="1" x14ac:dyDescent="0.25">
      <c r="T575" s="2"/>
      <c r="U575" s="2"/>
      <c r="V575" s="2"/>
      <c r="W575" s="2"/>
      <c r="Y575" s="26"/>
    </row>
    <row r="576" spans="20:25" ht="15.75" customHeight="1" x14ac:dyDescent="0.25">
      <c r="T576" s="2"/>
      <c r="U576" s="2"/>
      <c r="V576" s="2"/>
      <c r="W576" s="2"/>
      <c r="Y576" s="26"/>
    </row>
    <row r="577" spans="20:25" ht="15.75" customHeight="1" x14ac:dyDescent="0.25">
      <c r="T577" s="2"/>
      <c r="U577" s="2"/>
      <c r="V577" s="2"/>
      <c r="W577" s="2"/>
      <c r="Y577" s="26"/>
    </row>
    <row r="578" spans="20:25" ht="15.75" customHeight="1" x14ac:dyDescent="0.25">
      <c r="T578" s="2"/>
      <c r="U578" s="2"/>
      <c r="V578" s="2"/>
      <c r="W578" s="2"/>
      <c r="Y578" s="26"/>
    </row>
    <row r="579" spans="20:25" ht="15.75" customHeight="1" x14ac:dyDescent="0.25">
      <c r="T579" s="2"/>
      <c r="U579" s="2"/>
      <c r="V579" s="2"/>
      <c r="W579" s="2"/>
      <c r="Y579" s="26"/>
    </row>
    <row r="580" spans="20:25" ht="15.75" customHeight="1" x14ac:dyDescent="0.25">
      <c r="T580" s="2"/>
      <c r="U580" s="2"/>
      <c r="V580" s="2"/>
      <c r="W580" s="2"/>
      <c r="Y580" s="26"/>
    </row>
    <row r="581" spans="20:25" ht="15.75" customHeight="1" x14ac:dyDescent="0.25">
      <c r="T581" s="2"/>
      <c r="U581" s="2"/>
      <c r="V581" s="2"/>
      <c r="W581" s="2"/>
      <c r="Y581" s="26"/>
    </row>
    <row r="582" spans="20:25" ht="15.75" customHeight="1" x14ac:dyDescent="0.25">
      <c r="T582" s="2"/>
      <c r="U582" s="2"/>
      <c r="V582" s="2"/>
      <c r="W582" s="2"/>
      <c r="Y582" s="26"/>
    </row>
    <row r="583" spans="20:25" ht="15.75" customHeight="1" x14ac:dyDescent="0.25">
      <c r="T583" s="2"/>
      <c r="U583" s="2"/>
      <c r="V583" s="2"/>
      <c r="W583" s="2"/>
      <c r="Y583" s="26"/>
    </row>
    <row r="584" spans="20:25" ht="15.75" customHeight="1" x14ac:dyDescent="0.25">
      <c r="T584" s="2"/>
      <c r="U584" s="2"/>
      <c r="V584" s="2"/>
      <c r="W584" s="2"/>
      <c r="Y584" s="26"/>
    </row>
    <row r="585" spans="20:25" ht="15.75" customHeight="1" x14ac:dyDescent="0.25">
      <c r="T585" s="2"/>
      <c r="U585" s="2"/>
      <c r="V585" s="2"/>
      <c r="W585" s="2"/>
      <c r="Y585" s="26"/>
    </row>
    <row r="586" spans="20:25" ht="15.75" customHeight="1" x14ac:dyDescent="0.25">
      <c r="T586" s="2"/>
      <c r="U586" s="2"/>
      <c r="V586" s="2"/>
      <c r="W586" s="2"/>
      <c r="Y586" s="26"/>
    </row>
    <row r="587" spans="20:25" ht="15.75" customHeight="1" x14ac:dyDescent="0.25">
      <c r="T587" s="2"/>
      <c r="U587" s="2"/>
      <c r="V587" s="2"/>
      <c r="W587" s="2"/>
      <c r="Y587" s="26"/>
    </row>
    <row r="588" spans="20:25" ht="15.75" customHeight="1" x14ac:dyDescent="0.25">
      <c r="T588" s="2"/>
      <c r="U588" s="2"/>
      <c r="V588" s="2"/>
      <c r="W588" s="2"/>
      <c r="Y588" s="26"/>
    </row>
    <row r="589" spans="20:25" ht="15.75" customHeight="1" x14ac:dyDescent="0.25">
      <c r="T589" s="2"/>
      <c r="U589" s="2"/>
      <c r="V589" s="2"/>
      <c r="W589" s="2"/>
      <c r="Y589" s="26"/>
    </row>
    <row r="590" spans="20:25" ht="15.75" customHeight="1" x14ac:dyDescent="0.25">
      <c r="T590" s="2"/>
      <c r="U590" s="2"/>
      <c r="V590" s="2"/>
      <c r="W590" s="2"/>
      <c r="Y590" s="26"/>
    </row>
    <row r="591" spans="20:25" ht="15.75" customHeight="1" x14ac:dyDescent="0.25">
      <c r="T591" s="2"/>
      <c r="U591" s="2"/>
      <c r="V591" s="2"/>
      <c r="W591" s="2"/>
      <c r="Y591" s="26"/>
    </row>
    <row r="592" spans="20:25" ht="15.75" customHeight="1" x14ac:dyDescent="0.25">
      <c r="T592" s="2"/>
      <c r="U592" s="2"/>
      <c r="V592" s="2"/>
      <c r="W592" s="2"/>
      <c r="Y592" s="26"/>
    </row>
    <row r="593" spans="20:25" ht="15.75" customHeight="1" x14ac:dyDescent="0.25">
      <c r="T593" s="2"/>
      <c r="U593" s="2"/>
      <c r="V593" s="2"/>
      <c r="W593" s="2"/>
      <c r="Y593" s="26"/>
    </row>
    <row r="594" spans="20:25" ht="15.75" customHeight="1" x14ac:dyDescent="0.25">
      <c r="T594" s="2"/>
      <c r="U594" s="2"/>
      <c r="V594" s="2"/>
      <c r="W594" s="2"/>
      <c r="Y594" s="26"/>
    </row>
    <row r="595" spans="20:25" ht="15.75" customHeight="1" x14ac:dyDescent="0.25">
      <c r="T595" s="2"/>
      <c r="U595" s="2"/>
      <c r="V595" s="2"/>
      <c r="W595" s="2"/>
      <c r="Y595" s="26"/>
    </row>
    <row r="596" spans="20:25" ht="15.75" customHeight="1" x14ac:dyDescent="0.25">
      <c r="T596" s="2"/>
      <c r="U596" s="2"/>
      <c r="V596" s="2"/>
      <c r="W596" s="2"/>
      <c r="Y596" s="26"/>
    </row>
    <row r="597" spans="20:25" ht="15.75" customHeight="1" x14ac:dyDescent="0.25">
      <c r="T597" s="2"/>
      <c r="U597" s="2"/>
      <c r="V597" s="2"/>
      <c r="W597" s="2"/>
      <c r="Y597" s="26"/>
    </row>
    <row r="598" spans="20:25" ht="15.75" customHeight="1" x14ac:dyDescent="0.25">
      <c r="T598" s="2"/>
      <c r="U598" s="2"/>
      <c r="V598" s="2"/>
      <c r="W598" s="2"/>
      <c r="Y598" s="26"/>
    </row>
    <row r="599" spans="20:25" ht="15.75" customHeight="1" x14ac:dyDescent="0.25">
      <c r="T599" s="2"/>
      <c r="U599" s="2"/>
      <c r="V599" s="2"/>
      <c r="W599" s="2"/>
      <c r="Y599" s="26"/>
    </row>
    <row r="600" spans="20:25" ht="15.75" customHeight="1" x14ac:dyDescent="0.25">
      <c r="T600" s="2"/>
      <c r="U600" s="2"/>
      <c r="V600" s="2"/>
      <c r="W600" s="2"/>
      <c r="Y600" s="26"/>
    </row>
    <row r="601" spans="20:25" ht="15.75" customHeight="1" x14ac:dyDescent="0.25">
      <c r="T601" s="2"/>
      <c r="U601" s="2"/>
      <c r="V601" s="2"/>
      <c r="W601" s="2"/>
      <c r="Y601" s="26"/>
    </row>
    <row r="602" spans="20:25" ht="15.75" customHeight="1" x14ac:dyDescent="0.25">
      <c r="T602" s="2"/>
      <c r="U602" s="2"/>
      <c r="V602" s="2"/>
      <c r="W602" s="2"/>
      <c r="Y602" s="26"/>
    </row>
    <row r="603" spans="20:25" ht="15.75" customHeight="1" x14ac:dyDescent="0.25">
      <c r="T603" s="2"/>
      <c r="U603" s="2"/>
      <c r="V603" s="2"/>
      <c r="W603" s="2"/>
      <c r="Y603" s="26"/>
    </row>
    <row r="604" spans="20:25" ht="15.75" customHeight="1" x14ac:dyDescent="0.25">
      <c r="T604" s="2"/>
      <c r="U604" s="2"/>
      <c r="V604" s="2"/>
      <c r="W604" s="2"/>
      <c r="Y604" s="26"/>
    </row>
    <row r="605" spans="20:25" ht="15.75" customHeight="1" x14ac:dyDescent="0.25">
      <c r="T605" s="2"/>
      <c r="U605" s="2"/>
      <c r="V605" s="2"/>
      <c r="W605" s="2"/>
      <c r="Y605" s="26"/>
    </row>
    <row r="606" spans="20:25" ht="15.75" customHeight="1" x14ac:dyDescent="0.25">
      <c r="T606" s="2"/>
      <c r="U606" s="2"/>
      <c r="V606" s="2"/>
      <c r="W606" s="2"/>
      <c r="Y606" s="26"/>
    </row>
    <row r="607" spans="20:25" ht="15.75" customHeight="1" x14ac:dyDescent="0.25">
      <c r="T607" s="2"/>
      <c r="U607" s="2"/>
      <c r="V607" s="2"/>
      <c r="W607" s="2"/>
      <c r="Y607" s="26"/>
    </row>
    <row r="608" spans="20:25" ht="15.75" customHeight="1" x14ac:dyDescent="0.25">
      <c r="T608" s="2"/>
      <c r="U608" s="2"/>
      <c r="V608" s="2"/>
      <c r="W608" s="2"/>
      <c r="Y608" s="26"/>
    </row>
    <row r="609" spans="20:25" ht="15.75" customHeight="1" x14ac:dyDescent="0.25">
      <c r="T609" s="2"/>
      <c r="U609" s="2"/>
      <c r="V609" s="2"/>
      <c r="W609" s="2"/>
      <c r="Y609" s="26"/>
    </row>
    <row r="610" spans="20:25" ht="15.75" customHeight="1" x14ac:dyDescent="0.25">
      <c r="T610" s="2"/>
      <c r="U610" s="2"/>
      <c r="V610" s="2"/>
      <c r="W610" s="2"/>
      <c r="Y610" s="26"/>
    </row>
    <row r="611" spans="20:25" ht="15.75" customHeight="1" x14ac:dyDescent="0.25">
      <c r="T611" s="2"/>
      <c r="U611" s="2"/>
      <c r="V611" s="2"/>
      <c r="W611" s="2"/>
      <c r="Y611" s="26"/>
    </row>
    <row r="612" spans="20:25" ht="15.75" customHeight="1" x14ac:dyDescent="0.25">
      <c r="T612" s="2"/>
      <c r="U612" s="2"/>
      <c r="V612" s="2"/>
      <c r="W612" s="2"/>
      <c r="Y612" s="26"/>
    </row>
    <row r="613" spans="20:25" ht="15.75" customHeight="1" x14ac:dyDescent="0.25">
      <c r="T613" s="2"/>
      <c r="U613" s="2"/>
      <c r="V613" s="2"/>
      <c r="W613" s="2"/>
      <c r="Y613" s="26"/>
    </row>
    <row r="614" spans="20:25" ht="15.75" customHeight="1" x14ac:dyDescent="0.25">
      <c r="T614" s="2"/>
      <c r="U614" s="2"/>
      <c r="V614" s="2"/>
      <c r="W614" s="2"/>
      <c r="Y614" s="26"/>
    </row>
    <row r="615" spans="20:25" ht="15.75" customHeight="1" x14ac:dyDescent="0.25">
      <c r="T615" s="2"/>
      <c r="U615" s="2"/>
      <c r="V615" s="2"/>
      <c r="W615" s="2"/>
      <c r="Y615" s="26"/>
    </row>
    <row r="616" spans="20:25" ht="15.75" customHeight="1" x14ac:dyDescent="0.25">
      <c r="T616" s="2"/>
      <c r="U616" s="2"/>
      <c r="V616" s="2"/>
      <c r="W616" s="2"/>
      <c r="Y616" s="26"/>
    </row>
    <row r="617" spans="20:25" ht="15.75" customHeight="1" x14ac:dyDescent="0.25">
      <c r="T617" s="2"/>
      <c r="U617" s="2"/>
      <c r="V617" s="2"/>
      <c r="W617" s="2"/>
      <c r="Y617" s="26"/>
    </row>
    <row r="618" spans="20:25" ht="15.75" customHeight="1" x14ac:dyDescent="0.25">
      <c r="T618" s="2"/>
      <c r="U618" s="2"/>
      <c r="V618" s="2"/>
      <c r="W618" s="2"/>
      <c r="Y618" s="26"/>
    </row>
    <row r="619" spans="20:25" ht="15.75" customHeight="1" x14ac:dyDescent="0.25">
      <c r="T619" s="2"/>
      <c r="U619" s="2"/>
      <c r="V619" s="2"/>
      <c r="W619" s="2"/>
      <c r="Y619" s="26"/>
    </row>
    <row r="620" spans="20:25" ht="15.75" customHeight="1" x14ac:dyDescent="0.25">
      <c r="T620" s="2"/>
      <c r="U620" s="2"/>
      <c r="V620" s="2"/>
      <c r="W620" s="2"/>
      <c r="Y620" s="26"/>
    </row>
    <row r="621" spans="20:25" ht="15.75" customHeight="1" x14ac:dyDescent="0.25">
      <c r="T621" s="2"/>
      <c r="U621" s="2"/>
      <c r="V621" s="2"/>
      <c r="W621" s="2"/>
      <c r="Y621" s="26"/>
    </row>
    <row r="622" spans="20:25" ht="15.75" customHeight="1" x14ac:dyDescent="0.25">
      <c r="T622" s="2"/>
      <c r="U622" s="2"/>
      <c r="V622" s="2"/>
      <c r="W622" s="2"/>
      <c r="Y622" s="26"/>
    </row>
    <row r="623" spans="20:25" ht="15.75" customHeight="1" x14ac:dyDescent="0.25">
      <c r="T623" s="2"/>
      <c r="U623" s="2"/>
      <c r="V623" s="2"/>
      <c r="W623" s="2"/>
      <c r="Y623" s="26"/>
    </row>
    <row r="624" spans="20:25" ht="15.75" customHeight="1" x14ac:dyDescent="0.25">
      <c r="T624" s="2"/>
      <c r="U624" s="2"/>
      <c r="V624" s="2"/>
      <c r="W624" s="2"/>
      <c r="Y624" s="26"/>
    </row>
    <row r="625" spans="20:25" ht="15.75" customHeight="1" x14ac:dyDescent="0.25">
      <c r="T625" s="2"/>
      <c r="U625" s="2"/>
      <c r="V625" s="2"/>
      <c r="W625" s="2"/>
      <c r="Y625" s="26"/>
    </row>
    <row r="626" spans="20:25" ht="15.75" customHeight="1" x14ac:dyDescent="0.25">
      <c r="T626" s="2"/>
      <c r="U626" s="2"/>
      <c r="V626" s="2"/>
      <c r="W626" s="2"/>
      <c r="Y626" s="26"/>
    </row>
    <row r="627" spans="20:25" ht="15.75" customHeight="1" x14ac:dyDescent="0.25">
      <c r="T627" s="2"/>
      <c r="U627" s="2"/>
      <c r="V627" s="2"/>
      <c r="W627" s="2"/>
      <c r="Y627" s="26"/>
    </row>
    <row r="628" spans="20:25" ht="15.75" customHeight="1" x14ac:dyDescent="0.25">
      <c r="T628" s="2"/>
      <c r="U628" s="2"/>
      <c r="V628" s="2"/>
      <c r="W628" s="2"/>
      <c r="Y628" s="26"/>
    </row>
    <row r="629" spans="20:25" ht="15.75" customHeight="1" x14ac:dyDescent="0.25">
      <c r="T629" s="2"/>
      <c r="U629" s="2"/>
      <c r="V629" s="2"/>
      <c r="W629" s="2"/>
      <c r="Y629" s="26"/>
    </row>
    <row r="630" spans="20:25" ht="15.75" customHeight="1" x14ac:dyDescent="0.25">
      <c r="T630" s="2"/>
      <c r="U630" s="2"/>
      <c r="V630" s="2"/>
      <c r="W630" s="2"/>
      <c r="Y630" s="26"/>
    </row>
    <row r="631" spans="20:25" ht="15.75" customHeight="1" x14ac:dyDescent="0.25">
      <c r="T631" s="2"/>
      <c r="U631" s="2"/>
      <c r="V631" s="2"/>
      <c r="W631" s="2"/>
      <c r="Y631" s="26"/>
    </row>
    <row r="632" spans="20:25" ht="15.75" customHeight="1" x14ac:dyDescent="0.25">
      <c r="T632" s="2"/>
      <c r="U632" s="2"/>
      <c r="V632" s="2"/>
      <c r="W632" s="2"/>
      <c r="Y632" s="26"/>
    </row>
    <row r="633" spans="20:25" ht="15.75" customHeight="1" x14ac:dyDescent="0.25">
      <c r="T633" s="2"/>
      <c r="U633" s="2"/>
      <c r="V633" s="2"/>
      <c r="W633" s="2"/>
      <c r="Y633" s="26"/>
    </row>
    <row r="634" spans="20:25" ht="15.75" customHeight="1" x14ac:dyDescent="0.25">
      <c r="T634" s="2"/>
      <c r="U634" s="2"/>
      <c r="V634" s="2"/>
      <c r="W634" s="2"/>
      <c r="Y634" s="26"/>
    </row>
    <row r="635" spans="20:25" ht="15.75" customHeight="1" x14ac:dyDescent="0.25">
      <c r="T635" s="2"/>
      <c r="U635" s="2"/>
      <c r="V635" s="2"/>
      <c r="W635" s="2"/>
      <c r="Y635" s="26"/>
    </row>
    <row r="636" spans="20:25" ht="15.75" customHeight="1" x14ac:dyDescent="0.25">
      <c r="T636" s="2"/>
      <c r="U636" s="2"/>
      <c r="V636" s="2"/>
      <c r="W636" s="2"/>
      <c r="Y636" s="26"/>
    </row>
    <row r="637" spans="20:25" ht="15.75" customHeight="1" x14ac:dyDescent="0.25">
      <c r="T637" s="2"/>
      <c r="U637" s="2"/>
      <c r="V637" s="2"/>
      <c r="W637" s="2"/>
      <c r="Y637" s="26"/>
    </row>
    <row r="638" spans="20:25" ht="15.75" customHeight="1" x14ac:dyDescent="0.25">
      <c r="T638" s="2"/>
      <c r="U638" s="2"/>
      <c r="V638" s="2"/>
      <c r="W638" s="2"/>
      <c r="Y638" s="26"/>
    </row>
    <row r="639" spans="20:25" ht="15.75" customHeight="1" x14ac:dyDescent="0.25">
      <c r="T639" s="2"/>
      <c r="U639" s="2"/>
      <c r="V639" s="2"/>
      <c r="W639" s="2"/>
      <c r="Y639" s="26"/>
    </row>
    <row r="640" spans="20:25" ht="15.75" customHeight="1" x14ac:dyDescent="0.25">
      <c r="T640" s="2"/>
      <c r="U640" s="2"/>
      <c r="V640" s="2"/>
      <c r="W640" s="2"/>
      <c r="Y640" s="26"/>
    </row>
    <row r="641" spans="20:25" ht="15.75" customHeight="1" x14ac:dyDescent="0.25">
      <c r="T641" s="2"/>
      <c r="U641" s="2"/>
      <c r="V641" s="2"/>
      <c r="W641" s="2"/>
      <c r="Y641" s="26"/>
    </row>
    <row r="642" spans="20:25" ht="15.75" customHeight="1" x14ac:dyDescent="0.25">
      <c r="T642" s="2"/>
      <c r="U642" s="2"/>
      <c r="V642" s="2"/>
      <c r="W642" s="2"/>
      <c r="Y642" s="26"/>
    </row>
    <row r="643" spans="20:25" ht="15.75" customHeight="1" x14ac:dyDescent="0.25">
      <c r="T643" s="2"/>
      <c r="U643" s="2"/>
      <c r="V643" s="2"/>
      <c r="W643" s="2"/>
      <c r="Y643" s="26"/>
    </row>
    <row r="644" spans="20:25" ht="15.75" customHeight="1" x14ac:dyDescent="0.25">
      <c r="T644" s="2"/>
      <c r="U644" s="2"/>
      <c r="V644" s="2"/>
      <c r="W644" s="2"/>
      <c r="Y644" s="26"/>
    </row>
    <row r="645" spans="20:25" ht="15.75" customHeight="1" x14ac:dyDescent="0.25">
      <c r="T645" s="2"/>
      <c r="U645" s="2"/>
      <c r="V645" s="2"/>
      <c r="W645" s="2"/>
      <c r="Y645" s="26"/>
    </row>
    <row r="646" spans="20:25" ht="15.75" customHeight="1" x14ac:dyDescent="0.25">
      <c r="T646" s="2"/>
      <c r="U646" s="2"/>
      <c r="V646" s="2"/>
      <c r="W646" s="2"/>
      <c r="Y646" s="26"/>
    </row>
    <row r="647" spans="20:25" ht="15.75" customHeight="1" x14ac:dyDescent="0.25">
      <c r="T647" s="2"/>
      <c r="U647" s="2"/>
      <c r="V647" s="2"/>
      <c r="W647" s="2"/>
      <c r="Y647" s="26"/>
    </row>
    <row r="648" spans="20:25" ht="15.75" customHeight="1" x14ac:dyDescent="0.25">
      <c r="T648" s="2"/>
      <c r="U648" s="2"/>
      <c r="V648" s="2"/>
      <c r="W648" s="2"/>
      <c r="Y648" s="26"/>
    </row>
    <row r="649" spans="20:25" ht="15.75" customHeight="1" x14ac:dyDescent="0.25">
      <c r="T649" s="2"/>
      <c r="U649" s="2"/>
      <c r="V649" s="2"/>
      <c r="W649" s="2"/>
      <c r="Y649" s="26"/>
    </row>
    <row r="650" spans="20:25" ht="15.75" customHeight="1" x14ac:dyDescent="0.25">
      <c r="T650" s="2"/>
      <c r="U650" s="2"/>
      <c r="V650" s="2"/>
      <c r="W650" s="2"/>
      <c r="Y650" s="26"/>
    </row>
    <row r="651" spans="20:25" ht="15.75" customHeight="1" x14ac:dyDescent="0.25">
      <c r="T651" s="2"/>
      <c r="U651" s="2"/>
      <c r="V651" s="2"/>
      <c r="W651" s="2"/>
      <c r="Y651" s="26"/>
    </row>
    <row r="652" spans="20:25" ht="15.75" customHeight="1" x14ac:dyDescent="0.25">
      <c r="T652" s="2"/>
      <c r="U652" s="2"/>
      <c r="V652" s="2"/>
      <c r="W652" s="2"/>
      <c r="Y652" s="26"/>
    </row>
    <row r="653" spans="20:25" ht="15.75" customHeight="1" x14ac:dyDescent="0.25">
      <c r="T653" s="2"/>
      <c r="U653" s="2"/>
      <c r="V653" s="2"/>
      <c r="W653" s="2"/>
      <c r="Y653" s="26"/>
    </row>
    <row r="654" spans="20:25" ht="15.75" customHeight="1" x14ac:dyDescent="0.25">
      <c r="T654" s="2"/>
      <c r="U654" s="2"/>
      <c r="V654" s="2"/>
      <c r="W654" s="2"/>
      <c r="Y654" s="26"/>
    </row>
    <row r="655" spans="20:25" ht="15.75" customHeight="1" x14ac:dyDescent="0.25">
      <c r="T655" s="2"/>
      <c r="U655" s="2"/>
      <c r="V655" s="2"/>
      <c r="W655" s="2"/>
      <c r="Y655" s="26"/>
    </row>
    <row r="656" spans="20:25" ht="15.75" customHeight="1" x14ac:dyDescent="0.25">
      <c r="T656" s="2"/>
      <c r="U656" s="2"/>
      <c r="V656" s="2"/>
      <c r="W656" s="2"/>
      <c r="Y656" s="26"/>
    </row>
    <row r="657" spans="20:25" ht="15.75" customHeight="1" x14ac:dyDescent="0.25">
      <c r="T657" s="2"/>
      <c r="U657" s="2"/>
      <c r="V657" s="2"/>
      <c r="W657" s="2"/>
      <c r="Y657" s="26"/>
    </row>
    <row r="658" spans="20:25" ht="15.75" customHeight="1" x14ac:dyDescent="0.25">
      <c r="T658" s="2"/>
      <c r="U658" s="2"/>
      <c r="V658" s="2"/>
      <c r="W658" s="2"/>
      <c r="Y658" s="26"/>
    </row>
    <row r="659" spans="20:25" ht="15.75" customHeight="1" x14ac:dyDescent="0.25">
      <c r="T659" s="2"/>
      <c r="U659" s="2"/>
      <c r="V659" s="2"/>
      <c r="W659" s="2"/>
      <c r="Y659" s="26"/>
    </row>
    <row r="660" spans="20:25" ht="15.75" customHeight="1" x14ac:dyDescent="0.25">
      <c r="T660" s="2"/>
      <c r="U660" s="2"/>
      <c r="V660" s="2"/>
      <c r="W660" s="2"/>
      <c r="Y660" s="26"/>
    </row>
    <row r="661" spans="20:25" ht="15.75" customHeight="1" x14ac:dyDescent="0.25">
      <c r="T661" s="2"/>
      <c r="U661" s="2"/>
      <c r="V661" s="2"/>
      <c r="W661" s="2"/>
      <c r="Y661" s="26"/>
    </row>
    <row r="662" spans="20:25" ht="15.75" customHeight="1" x14ac:dyDescent="0.25">
      <c r="T662" s="2"/>
      <c r="U662" s="2"/>
      <c r="V662" s="2"/>
      <c r="W662" s="2"/>
      <c r="Y662" s="26"/>
    </row>
    <row r="663" spans="20:25" ht="15.75" customHeight="1" x14ac:dyDescent="0.25">
      <c r="T663" s="2"/>
      <c r="U663" s="2"/>
      <c r="V663" s="2"/>
      <c r="W663" s="2"/>
      <c r="Y663" s="26"/>
    </row>
    <row r="664" spans="20:25" ht="15.75" customHeight="1" x14ac:dyDescent="0.25">
      <c r="T664" s="2"/>
      <c r="U664" s="2"/>
      <c r="V664" s="2"/>
      <c r="W664" s="2"/>
      <c r="Y664" s="26"/>
    </row>
    <row r="665" spans="20:25" ht="15.75" customHeight="1" x14ac:dyDescent="0.25">
      <c r="T665" s="2"/>
      <c r="U665" s="2"/>
      <c r="V665" s="2"/>
      <c r="W665" s="2"/>
      <c r="Y665" s="26"/>
    </row>
    <row r="666" spans="20:25" ht="15.75" customHeight="1" x14ac:dyDescent="0.25">
      <c r="T666" s="2"/>
      <c r="U666" s="2"/>
      <c r="V666" s="2"/>
      <c r="W666" s="2"/>
      <c r="Y666" s="26"/>
    </row>
    <row r="667" spans="20:25" ht="15.75" customHeight="1" x14ac:dyDescent="0.25">
      <c r="T667" s="2"/>
      <c r="U667" s="2"/>
      <c r="V667" s="2"/>
      <c r="W667" s="2"/>
      <c r="Y667" s="26"/>
    </row>
    <row r="668" spans="20:25" ht="15.75" customHeight="1" x14ac:dyDescent="0.25">
      <c r="T668" s="2"/>
      <c r="U668" s="2"/>
      <c r="V668" s="2"/>
      <c r="W668" s="2"/>
      <c r="Y668" s="26"/>
    </row>
    <row r="669" spans="20:25" ht="15.75" customHeight="1" x14ac:dyDescent="0.25">
      <c r="T669" s="2"/>
      <c r="U669" s="2"/>
      <c r="V669" s="2"/>
      <c r="W669" s="2"/>
      <c r="Y669" s="26"/>
    </row>
    <row r="670" spans="20:25" ht="15.75" customHeight="1" x14ac:dyDescent="0.25">
      <c r="T670" s="2"/>
      <c r="U670" s="2"/>
      <c r="V670" s="2"/>
      <c r="W670" s="2"/>
      <c r="Y670" s="26"/>
    </row>
    <row r="671" spans="20:25" ht="15.75" customHeight="1" x14ac:dyDescent="0.25">
      <c r="T671" s="2"/>
      <c r="U671" s="2"/>
      <c r="V671" s="2"/>
      <c r="W671" s="2"/>
      <c r="Y671" s="26"/>
    </row>
    <row r="672" spans="20:25" ht="15.75" customHeight="1" x14ac:dyDescent="0.25">
      <c r="T672" s="2"/>
      <c r="U672" s="2"/>
      <c r="V672" s="2"/>
      <c r="W672" s="2"/>
      <c r="Y672" s="26"/>
    </row>
    <row r="673" spans="20:25" ht="15.75" customHeight="1" x14ac:dyDescent="0.25">
      <c r="T673" s="2"/>
      <c r="U673" s="2"/>
      <c r="V673" s="2"/>
      <c r="W673" s="2"/>
      <c r="Y673" s="26"/>
    </row>
    <row r="674" spans="20:25" ht="15.75" customHeight="1" x14ac:dyDescent="0.25">
      <c r="T674" s="2"/>
      <c r="U674" s="2"/>
      <c r="V674" s="2"/>
      <c r="W674" s="2"/>
      <c r="Y674" s="26"/>
    </row>
    <row r="675" spans="20:25" ht="15.75" customHeight="1" x14ac:dyDescent="0.25">
      <c r="T675" s="2"/>
      <c r="U675" s="2"/>
      <c r="V675" s="2"/>
      <c r="W675" s="2"/>
      <c r="Y675" s="26"/>
    </row>
    <row r="676" spans="20:25" ht="15.75" customHeight="1" x14ac:dyDescent="0.25">
      <c r="T676" s="2"/>
      <c r="U676" s="2"/>
      <c r="V676" s="2"/>
      <c r="W676" s="2"/>
      <c r="Y676" s="26"/>
    </row>
    <row r="677" spans="20:25" ht="15.75" customHeight="1" x14ac:dyDescent="0.25">
      <c r="T677" s="2"/>
      <c r="U677" s="2"/>
      <c r="V677" s="2"/>
      <c r="W677" s="2"/>
      <c r="Y677" s="26"/>
    </row>
    <row r="678" spans="20:25" ht="15.75" customHeight="1" x14ac:dyDescent="0.25">
      <c r="T678" s="2"/>
      <c r="U678" s="2"/>
      <c r="V678" s="2"/>
      <c r="W678" s="2"/>
      <c r="Y678" s="26"/>
    </row>
    <row r="679" spans="20:25" ht="15.75" customHeight="1" x14ac:dyDescent="0.25">
      <c r="T679" s="2"/>
      <c r="U679" s="2"/>
      <c r="V679" s="2"/>
      <c r="W679" s="2"/>
      <c r="Y679" s="26"/>
    </row>
    <row r="680" spans="20:25" ht="15.75" customHeight="1" x14ac:dyDescent="0.25">
      <c r="T680" s="2"/>
      <c r="U680" s="2"/>
      <c r="V680" s="2"/>
      <c r="W680" s="2"/>
      <c r="Y680" s="26"/>
    </row>
    <row r="681" spans="20:25" ht="15.75" customHeight="1" x14ac:dyDescent="0.25">
      <c r="T681" s="2"/>
      <c r="U681" s="2"/>
      <c r="V681" s="2"/>
      <c r="W681" s="2"/>
      <c r="Y681" s="26"/>
    </row>
    <row r="682" spans="20:25" ht="15.75" customHeight="1" x14ac:dyDescent="0.25">
      <c r="T682" s="2"/>
      <c r="U682" s="2"/>
      <c r="V682" s="2"/>
      <c r="W682" s="2"/>
      <c r="Y682" s="26"/>
    </row>
    <row r="683" spans="20:25" ht="15.75" customHeight="1" x14ac:dyDescent="0.25">
      <c r="T683" s="2"/>
      <c r="U683" s="2"/>
      <c r="V683" s="2"/>
      <c r="W683" s="2"/>
      <c r="Y683" s="26"/>
    </row>
    <row r="684" spans="20:25" ht="15.75" customHeight="1" x14ac:dyDescent="0.25">
      <c r="T684" s="2"/>
      <c r="U684" s="2"/>
      <c r="V684" s="2"/>
      <c r="W684" s="2"/>
      <c r="Y684" s="26"/>
    </row>
    <row r="685" spans="20:25" ht="15.75" customHeight="1" x14ac:dyDescent="0.25">
      <c r="T685" s="2"/>
      <c r="U685" s="2"/>
      <c r="V685" s="2"/>
      <c r="W685" s="2"/>
      <c r="Y685" s="26"/>
    </row>
    <row r="686" spans="20:25" ht="15.75" customHeight="1" x14ac:dyDescent="0.25">
      <c r="T686" s="2"/>
      <c r="U686" s="2"/>
      <c r="V686" s="2"/>
      <c r="W686" s="2"/>
      <c r="Y686" s="26"/>
    </row>
    <row r="687" spans="20:25" ht="15.75" customHeight="1" x14ac:dyDescent="0.25">
      <c r="T687" s="2"/>
      <c r="U687" s="2"/>
      <c r="V687" s="2"/>
      <c r="W687" s="2"/>
      <c r="Y687" s="26"/>
    </row>
    <row r="688" spans="20:25" ht="15.75" customHeight="1" x14ac:dyDescent="0.25">
      <c r="T688" s="2"/>
      <c r="U688" s="2"/>
      <c r="V688" s="2"/>
      <c r="W688" s="2"/>
      <c r="Y688" s="26"/>
    </row>
    <row r="689" spans="20:25" ht="15.75" customHeight="1" x14ac:dyDescent="0.25">
      <c r="T689" s="2"/>
      <c r="U689" s="2"/>
      <c r="V689" s="2"/>
      <c r="W689" s="2"/>
      <c r="Y689" s="26"/>
    </row>
    <row r="690" spans="20:25" ht="15.75" customHeight="1" x14ac:dyDescent="0.25">
      <c r="T690" s="2"/>
      <c r="U690" s="2"/>
      <c r="V690" s="2"/>
      <c r="W690" s="2"/>
      <c r="Y690" s="26"/>
    </row>
    <row r="691" spans="20:25" ht="15.75" customHeight="1" x14ac:dyDescent="0.25">
      <c r="T691" s="2"/>
      <c r="U691" s="2"/>
      <c r="V691" s="2"/>
      <c r="W691" s="2"/>
      <c r="Y691" s="26"/>
    </row>
    <row r="692" spans="20:25" ht="15.75" customHeight="1" x14ac:dyDescent="0.25">
      <c r="T692" s="2"/>
      <c r="U692" s="2"/>
      <c r="V692" s="2"/>
      <c r="W692" s="2"/>
      <c r="Y692" s="26"/>
    </row>
    <row r="693" spans="20:25" ht="15.75" customHeight="1" x14ac:dyDescent="0.25">
      <c r="T693" s="2"/>
      <c r="U693" s="2"/>
      <c r="V693" s="2"/>
      <c r="W693" s="2"/>
      <c r="Y693" s="26"/>
    </row>
    <row r="694" spans="20:25" ht="15.75" customHeight="1" x14ac:dyDescent="0.25">
      <c r="T694" s="2"/>
      <c r="U694" s="2"/>
      <c r="V694" s="2"/>
      <c r="W694" s="2"/>
      <c r="Y694" s="26"/>
    </row>
    <row r="695" spans="20:25" ht="15.75" customHeight="1" x14ac:dyDescent="0.25">
      <c r="T695" s="2"/>
      <c r="U695" s="2"/>
      <c r="V695" s="2"/>
      <c r="W695" s="2"/>
      <c r="Y695" s="26"/>
    </row>
    <row r="696" spans="20:25" ht="15.75" customHeight="1" x14ac:dyDescent="0.25">
      <c r="T696" s="2"/>
      <c r="U696" s="2"/>
      <c r="V696" s="2"/>
      <c r="W696" s="2"/>
      <c r="Y696" s="26"/>
    </row>
    <row r="697" spans="20:25" ht="15.75" customHeight="1" x14ac:dyDescent="0.25">
      <c r="T697" s="2"/>
      <c r="U697" s="2"/>
      <c r="V697" s="2"/>
      <c r="W697" s="2"/>
      <c r="Y697" s="26"/>
    </row>
    <row r="698" spans="20:25" ht="15.75" customHeight="1" x14ac:dyDescent="0.25">
      <c r="T698" s="2"/>
      <c r="U698" s="2"/>
      <c r="V698" s="2"/>
      <c r="W698" s="2"/>
      <c r="Y698" s="26"/>
    </row>
    <row r="699" spans="20:25" ht="15.75" customHeight="1" x14ac:dyDescent="0.25">
      <c r="T699" s="2"/>
      <c r="U699" s="2"/>
      <c r="V699" s="2"/>
      <c r="W699" s="2"/>
      <c r="Y699" s="26"/>
    </row>
    <row r="700" spans="20:25" ht="15.75" customHeight="1" x14ac:dyDescent="0.25">
      <c r="T700" s="2"/>
      <c r="U700" s="2"/>
      <c r="V700" s="2"/>
      <c r="W700" s="2"/>
      <c r="Y700" s="26"/>
    </row>
    <row r="701" spans="20:25" ht="15.75" customHeight="1" x14ac:dyDescent="0.25">
      <c r="T701" s="2"/>
      <c r="U701" s="2"/>
      <c r="V701" s="2"/>
      <c r="W701" s="2"/>
      <c r="Y701" s="26"/>
    </row>
    <row r="702" spans="20:25" ht="15.75" customHeight="1" x14ac:dyDescent="0.25">
      <c r="T702" s="2"/>
      <c r="U702" s="2"/>
      <c r="V702" s="2"/>
      <c r="W702" s="2"/>
      <c r="Y702" s="26"/>
    </row>
    <row r="703" spans="20:25" ht="15.75" customHeight="1" x14ac:dyDescent="0.25">
      <c r="T703" s="2"/>
      <c r="U703" s="2"/>
      <c r="V703" s="2"/>
      <c r="W703" s="2"/>
      <c r="Y703" s="26"/>
    </row>
    <row r="704" spans="20:25" ht="15.75" customHeight="1" x14ac:dyDescent="0.25">
      <c r="T704" s="2"/>
      <c r="U704" s="2"/>
      <c r="V704" s="2"/>
      <c r="W704" s="2"/>
      <c r="Y704" s="26"/>
    </row>
    <row r="705" spans="20:25" ht="15.75" customHeight="1" x14ac:dyDescent="0.25">
      <c r="T705" s="2"/>
      <c r="U705" s="2"/>
      <c r="V705" s="2"/>
      <c r="W705" s="2"/>
      <c r="Y705" s="26"/>
    </row>
    <row r="706" spans="20:25" ht="15.75" customHeight="1" x14ac:dyDescent="0.25">
      <c r="T706" s="2"/>
      <c r="U706" s="2"/>
      <c r="V706" s="2"/>
      <c r="W706" s="2"/>
      <c r="Y706" s="26"/>
    </row>
    <row r="707" spans="20:25" ht="15.75" customHeight="1" x14ac:dyDescent="0.25">
      <c r="T707" s="2"/>
      <c r="U707" s="2"/>
      <c r="V707" s="2"/>
      <c r="W707" s="2"/>
      <c r="Y707" s="26"/>
    </row>
    <row r="708" spans="20:25" ht="15.75" customHeight="1" x14ac:dyDescent="0.25">
      <c r="T708" s="2"/>
      <c r="U708" s="2"/>
      <c r="V708" s="2"/>
      <c r="W708" s="2"/>
      <c r="Y708" s="26"/>
    </row>
    <row r="709" spans="20:25" ht="15.75" customHeight="1" x14ac:dyDescent="0.25">
      <c r="T709" s="2"/>
      <c r="U709" s="2"/>
      <c r="V709" s="2"/>
      <c r="W709" s="2"/>
      <c r="Y709" s="26"/>
    </row>
    <row r="710" spans="20:25" ht="15.75" customHeight="1" x14ac:dyDescent="0.25">
      <c r="T710" s="2"/>
      <c r="U710" s="2"/>
      <c r="V710" s="2"/>
      <c r="W710" s="2"/>
      <c r="Y710" s="26"/>
    </row>
    <row r="711" spans="20:25" ht="15.75" customHeight="1" x14ac:dyDescent="0.25">
      <c r="T711" s="2"/>
      <c r="U711" s="2"/>
      <c r="V711" s="2"/>
      <c r="W711" s="2"/>
      <c r="Y711" s="26"/>
    </row>
    <row r="712" spans="20:25" ht="15.75" customHeight="1" x14ac:dyDescent="0.25">
      <c r="T712" s="2"/>
      <c r="U712" s="2"/>
      <c r="V712" s="2"/>
      <c r="W712" s="2"/>
      <c r="Y712" s="26"/>
    </row>
    <row r="713" spans="20:25" ht="15.75" customHeight="1" x14ac:dyDescent="0.25">
      <c r="T713" s="2"/>
      <c r="U713" s="2"/>
      <c r="V713" s="2"/>
      <c r="W713" s="2"/>
      <c r="Y713" s="26"/>
    </row>
    <row r="714" spans="20:25" ht="15.75" customHeight="1" x14ac:dyDescent="0.25">
      <c r="T714" s="2"/>
      <c r="U714" s="2"/>
      <c r="V714" s="2"/>
      <c r="W714" s="2"/>
      <c r="Y714" s="26"/>
    </row>
    <row r="715" spans="20:25" ht="15.75" customHeight="1" x14ac:dyDescent="0.25">
      <c r="T715" s="2"/>
      <c r="U715" s="2"/>
      <c r="V715" s="2"/>
      <c r="W715" s="2"/>
      <c r="Y715" s="26"/>
    </row>
    <row r="716" spans="20:25" ht="15.75" customHeight="1" x14ac:dyDescent="0.25">
      <c r="T716" s="2"/>
      <c r="U716" s="2"/>
      <c r="V716" s="2"/>
      <c r="W716" s="2"/>
      <c r="Y716" s="26"/>
    </row>
    <row r="717" spans="20:25" ht="15.75" customHeight="1" x14ac:dyDescent="0.25">
      <c r="T717" s="2"/>
      <c r="U717" s="2"/>
      <c r="V717" s="2"/>
      <c r="W717" s="2"/>
      <c r="Y717" s="26"/>
    </row>
    <row r="718" spans="20:25" ht="15.75" customHeight="1" x14ac:dyDescent="0.25">
      <c r="T718" s="2"/>
      <c r="U718" s="2"/>
      <c r="V718" s="2"/>
      <c r="W718" s="2"/>
      <c r="Y718" s="26"/>
    </row>
    <row r="719" spans="20:25" ht="15.75" customHeight="1" x14ac:dyDescent="0.25">
      <c r="T719" s="2"/>
      <c r="U719" s="2"/>
      <c r="V719" s="2"/>
      <c r="W719" s="2"/>
      <c r="Y719" s="26"/>
    </row>
    <row r="720" spans="20:25" ht="15.75" customHeight="1" x14ac:dyDescent="0.25">
      <c r="T720" s="2"/>
      <c r="U720" s="2"/>
      <c r="V720" s="2"/>
      <c r="W720" s="2"/>
      <c r="Y720" s="26"/>
    </row>
    <row r="721" spans="20:25" ht="15.75" customHeight="1" x14ac:dyDescent="0.25">
      <c r="T721" s="2"/>
      <c r="U721" s="2"/>
      <c r="V721" s="2"/>
      <c r="W721" s="2"/>
      <c r="Y721" s="26"/>
    </row>
    <row r="722" spans="20:25" ht="15.75" customHeight="1" x14ac:dyDescent="0.25">
      <c r="T722" s="2"/>
      <c r="U722" s="2"/>
      <c r="V722" s="2"/>
      <c r="W722" s="2"/>
      <c r="Y722" s="26"/>
    </row>
    <row r="723" spans="20:25" ht="15.75" customHeight="1" x14ac:dyDescent="0.25">
      <c r="T723" s="2"/>
      <c r="U723" s="2"/>
      <c r="V723" s="2"/>
      <c r="W723" s="2"/>
      <c r="Y723" s="26"/>
    </row>
    <row r="724" spans="20:25" ht="15.75" customHeight="1" x14ac:dyDescent="0.25">
      <c r="T724" s="2"/>
      <c r="U724" s="2"/>
      <c r="V724" s="2"/>
      <c r="W724" s="2"/>
      <c r="Y724" s="26"/>
    </row>
    <row r="725" spans="20:25" ht="15.75" customHeight="1" x14ac:dyDescent="0.25">
      <c r="T725" s="2"/>
      <c r="U725" s="2"/>
      <c r="V725" s="2"/>
      <c r="W725" s="2"/>
      <c r="Y725" s="26"/>
    </row>
    <row r="726" spans="20:25" ht="15.75" customHeight="1" x14ac:dyDescent="0.25">
      <c r="T726" s="2"/>
      <c r="U726" s="2"/>
      <c r="V726" s="2"/>
      <c r="W726" s="2"/>
      <c r="Y726" s="26"/>
    </row>
    <row r="727" spans="20:25" ht="15.75" customHeight="1" x14ac:dyDescent="0.25">
      <c r="T727" s="2"/>
      <c r="U727" s="2"/>
      <c r="V727" s="2"/>
      <c r="W727" s="2"/>
      <c r="Y727" s="26"/>
    </row>
    <row r="728" spans="20:25" ht="15.75" customHeight="1" x14ac:dyDescent="0.25">
      <c r="T728" s="2"/>
      <c r="U728" s="2"/>
      <c r="V728" s="2"/>
      <c r="W728" s="2"/>
      <c r="Y728" s="26"/>
    </row>
    <row r="729" spans="20:25" ht="15.75" customHeight="1" x14ac:dyDescent="0.25">
      <c r="T729" s="2"/>
      <c r="U729" s="2"/>
      <c r="V729" s="2"/>
      <c r="W729" s="2"/>
      <c r="Y729" s="26"/>
    </row>
    <row r="730" spans="20:25" ht="15.75" customHeight="1" x14ac:dyDescent="0.25">
      <c r="T730" s="2"/>
      <c r="U730" s="2"/>
      <c r="V730" s="2"/>
      <c r="W730" s="2"/>
      <c r="Y730" s="26"/>
    </row>
    <row r="731" spans="20:25" ht="15.75" customHeight="1" x14ac:dyDescent="0.25">
      <c r="T731" s="2"/>
      <c r="U731" s="2"/>
      <c r="V731" s="2"/>
      <c r="W731" s="2"/>
      <c r="Y731" s="26"/>
    </row>
    <row r="732" spans="20:25" ht="15.75" customHeight="1" x14ac:dyDescent="0.25">
      <c r="T732" s="2"/>
      <c r="U732" s="2"/>
      <c r="V732" s="2"/>
      <c r="W732" s="2"/>
      <c r="Y732" s="26"/>
    </row>
    <row r="733" spans="20:25" ht="15.75" customHeight="1" x14ac:dyDescent="0.25">
      <c r="T733" s="2"/>
      <c r="U733" s="2"/>
      <c r="V733" s="2"/>
      <c r="W733" s="2"/>
      <c r="Y733" s="26"/>
    </row>
    <row r="734" spans="20:25" ht="15.75" customHeight="1" x14ac:dyDescent="0.25">
      <c r="T734" s="2"/>
      <c r="U734" s="2"/>
      <c r="V734" s="2"/>
      <c r="W734" s="2"/>
      <c r="Y734" s="26"/>
    </row>
    <row r="735" spans="20:25" ht="15.75" customHeight="1" x14ac:dyDescent="0.25">
      <c r="T735" s="2"/>
      <c r="U735" s="2"/>
      <c r="V735" s="2"/>
      <c r="W735" s="2"/>
      <c r="Y735" s="26"/>
    </row>
    <row r="736" spans="20:25" ht="15.75" customHeight="1" x14ac:dyDescent="0.25">
      <c r="T736" s="2"/>
      <c r="U736" s="2"/>
      <c r="V736" s="2"/>
      <c r="W736" s="2"/>
      <c r="Y736" s="26"/>
    </row>
    <row r="737" spans="20:25" ht="15.75" customHeight="1" x14ac:dyDescent="0.25">
      <c r="T737" s="2"/>
      <c r="U737" s="2"/>
      <c r="V737" s="2"/>
      <c r="W737" s="2"/>
      <c r="Y737" s="26"/>
    </row>
    <row r="738" spans="20:25" ht="15.75" customHeight="1" x14ac:dyDescent="0.25">
      <c r="T738" s="2"/>
      <c r="U738" s="2"/>
      <c r="V738" s="2"/>
      <c r="W738" s="2"/>
      <c r="Y738" s="26"/>
    </row>
    <row r="739" spans="20:25" ht="15.75" customHeight="1" x14ac:dyDescent="0.25">
      <c r="T739" s="2"/>
      <c r="U739" s="2"/>
      <c r="V739" s="2"/>
      <c r="W739" s="2"/>
      <c r="Y739" s="26"/>
    </row>
    <row r="740" spans="20:25" ht="15.75" customHeight="1" x14ac:dyDescent="0.25">
      <c r="T740" s="2"/>
      <c r="U740" s="2"/>
      <c r="V740" s="2"/>
      <c r="W740" s="2"/>
      <c r="Y740" s="26"/>
    </row>
    <row r="741" spans="20:25" ht="15.75" customHeight="1" x14ac:dyDescent="0.25">
      <c r="T741" s="2"/>
      <c r="U741" s="2"/>
      <c r="V741" s="2"/>
      <c r="W741" s="2"/>
      <c r="Y741" s="26"/>
    </row>
    <row r="742" spans="20:25" ht="15.75" customHeight="1" x14ac:dyDescent="0.25">
      <c r="T742" s="2"/>
      <c r="U742" s="2"/>
      <c r="V742" s="2"/>
      <c r="W742" s="2"/>
      <c r="Y742" s="26"/>
    </row>
    <row r="743" spans="20:25" ht="15.75" customHeight="1" x14ac:dyDescent="0.25">
      <c r="T743" s="2"/>
      <c r="U743" s="2"/>
      <c r="V743" s="2"/>
      <c r="W743" s="2"/>
      <c r="Y743" s="26"/>
    </row>
    <row r="744" spans="20:25" ht="15.75" customHeight="1" x14ac:dyDescent="0.25">
      <c r="T744" s="2"/>
      <c r="U744" s="2"/>
      <c r="V744" s="2"/>
      <c r="W744" s="2"/>
      <c r="Y744" s="26"/>
    </row>
    <row r="745" spans="20:25" ht="15.75" customHeight="1" x14ac:dyDescent="0.25">
      <c r="T745" s="2"/>
      <c r="U745" s="2"/>
      <c r="V745" s="2"/>
      <c r="W745" s="2"/>
      <c r="Y745" s="26"/>
    </row>
    <row r="746" spans="20:25" ht="15.75" customHeight="1" x14ac:dyDescent="0.25">
      <c r="T746" s="2"/>
      <c r="U746" s="2"/>
      <c r="V746" s="2"/>
      <c r="W746" s="2"/>
      <c r="Y746" s="26"/>
    </row>
    <row r="747" spans="20:25" ht="15.75" customHeight="1" x14ac:dyDescent="0.25">
      <c r="T747" s="2"/>
      <c r="U747" s="2"/>
      <c r="V747" s="2"/>
      <c r="W747" s="2"/>
      <c r="Y747" s="26"/>
    </row>
    <row r="748" spans="20:25" ht="15.75" customHeight="1" x14ac:dyDescent="0.25">
      <c r="T748" s="2"/>
      <c r="U748" s="2"/>
      <c r="V748" s="2"/>
      <c r="W748" s="2"/>
      <c r="Y748" s="26"/>
    </row>
    <row r="749" spans="20:25" ht="15.75" customHeight="1" x14ac:dyDescent="0.25">
      <c r="T749" s="2"/>
      <c r="U749" s="2"/>
      <c r="V749" s="2"/>
      <c r="W749" s="2"/>
      <c r="Y749" s="26"/>
    </row>
    <row r="750" spans="20:25" ht="15.75" customHeight="1" x14ac:dyDescent="0.25">
      <c r="T750" s="2"/>
      <c r="U750" s="2"/>
      <c r="V750" s="2"/>
      <c r="W750" s="2"/>
      <c r="Y750" s="26"/>
    </row>
    <row r="751" spans="20:25" ht="15.75" customHeight="1" x14ac:dyDescent="0.25">
      <c r="T751" s="2"/>
      <c r="U751" s="2"/>
      <c r="V751" s="2"/>
      <c r="W751" s="2"/>
      <c r="Y751" s="26"/>
    </row>
    <row r="752" spans="20:25" ht="15.75" customHeight="1" x14ac:dyDescent="0.25">
      <c r="T752" s="2"/>
      <c r="U752" s="2"/>
      <c r="V752" s="2"/>
      <c r="W752" s="2"/>
      <c r="Y752" s="26"/>
    </row>
    <row r="753" spans="20:25" ht="15.75" customHeight="1" x14ac:dyDescent="0.25">
      <c r="T753" s="2"/>
      <c r="U753" s="2"/>
      <c r="V753" s="2"/>
      <c r="W753" s="2"/>
      <c r="Y753" s="26"/>
    </row>
    <row r="754" spans="20:25" ht="15.75" customHeight="1" x14ac:dyDescent="0.25">
      <c r="T754" s="2"/>
      <c r="U754" s="2"/>
      <c r="V754" s="2"/>
      <c r="W754" s="2"/>
      <c r="Y754" s="26"/>
    </row>
    <row r="755" spans="20:25" ht="15.75" customHeight="1" x14ac:dyDescent="0.25">
      <c r="T755" s="2"/>
      <c r="U755" s="2"/>
      <c r="V755" s="2"/>
      <c r="W755" s="2"/>
      <c r="Y755" s="26"/>
    </row>
    <row r="756" spans="20:25" ht="15.75" customHeight="1" x14ac:dyDescent="0.25">
      <c r="T756" s="2"/>
      <c r="U756" s="2"/>
      <c r="V756" s="2"/>
      <c r="W756" s="2"/>
      <c r="Y756" s="26"/>
    </row>
    <row r="757" spans="20:25" ht="15.75" customHeight="1" x14ac:dyDescent="0.25">
      <c r="T757" s="2"/>
      <c r="U757" s="2"/>
      <c r="V757" s="2"/>
      <c r="W757" s="2"/>
      <c r="Y757" s="26"/>
    </row>
    <row r="758" spans="20:25" ht="15.75" customHeight="1" x14ac:dyDescent="0.25">
      <c r="T758" s="2"/>
      <c r="U758" s="2"/>
      <c r="V758" s="2"/>
      <c r="W758" s="2"/>
      <c r="Y758" s="26"/>
    </row>
    <row r="759" spans="20:25" ht="15.75" customHeight="1" x14ac:dyDescent="0.25">
      <c r="T759" s="2"/>
      <c r="U759" s="2"/>
      <c r="V759" s="2"/>
      <c r="W759" s="2"/>
      <c r="Y759" s="26"/>
    </row>
    <row r="760" spans="20:25" ht="15.75" customHeight="1" x14ac:dyDescent="0.25">
      <c r="T760" s="2"/>
      <c r="U760" s="2"/>
      <c r="V760" s="2"/>
      <c r="W760" s="2"/>
      <c r="Y760" s="26"/>
    </row>
    <row r="761" spans="20:25" ht="15.75" customHeight="1" x14ac:dyDescent="0.25">
      <c r="T761" s="2"/>
      <c r="U761" s="2"/>
      <c r="V761" s="2"/>
      <c r="W761" s="2"/>
      <c r="Y761" s="26"/>
    </row>
    <row r="762" spans="20:25" ht="15.75" customHeight="1" x14ac:dyDescent="0.25">
      <c r="T762" s="2"/>
      <c r="U762" s="2"/>
      <c r="V762" s="2"/>
      <c r="W762" s="2"/>
      <c r="Y762" s="26"/>
    </row>
    <row r="763" spans="20:25" ht="15.75" customHeight="1" x14ac:dyDescent="0.25">
      <c r="T763" s="2"/>
      <c r="U763" s="2"/>
      <c r="V763" s="2"/>
      <c r="W763" s="2"/>
      <c r="Y763" s="26"/>
    </row>
    <row r="764" spans="20:25" ht="15.75" customHeight="1" x14ac:dyDescent="0.25">
      <c r="T764" s="2"/>
      <c r="U764" s="2"/>
      <c r="V764" s="2"/>
      <c r="W764" s="2"/>
      <c r="Y764" s="26"/>
    </row>
    <row r="765" spans="20:25" ht="15.75" customHeight="1" x14ac:dyDescent="0.25">
      <c r="T765" s="2"/>
      <c r="U765" s="2"/>
      <c r="V765" s="2"/>
      <c r="W765" s="2"/>
      <c r="Y765" s="26"/>
    </row>
    <row r="766" spans="20:25" ht="15.75" customHeight="1" x14ac:dyDescent="0.25">
      <c r="T766" s="2"/>
      <c r="U766" s="2"/>
      <c r="V766" s="2"/>
      <c r="W766" s="2"/>
      <c r="Y766" s="26"/>
    </row>
    <row r="767" spans="20:25" ht="15.75" customHeight="1" x14ac:dyDescent="0.25">
      <c r="T767" s="2"/>
      <c r="U767" s="2"/>
      <c r="V767" s="2"/>
      <c r="W767" s="2"/>
      <c r="Y767" s="26"/>
    </row>
    <row r="768" spans="20:25" ht="15.75" customHeight="1" x14ac:dyDescent="0.25">
      <c r="T768" s="2"/>
      <c r="U768" s="2"/>
      <c r="V768" s="2"/>
      <c r="W768" s="2"/>
      <c r="Y768" s="26"/>
    </row>
    <row r="769" spans="20:25" ht="15.75" customHeight="1" x14ac:dyDescent="0.25">
      <c r="T769" s="2"/>
      <c r="U769" s="2"/>
      <c r="V769" s="2"/>
      <c r="W769" s="2"/>
      <c r="Y769" s="26"/>
    </row>
    <row r="770" spans="20:25" ht="15.75" customHeight="1" x14ac:dyDescent="0.25">
      <c r="T770" s="2"/>
      <c r="U770" s="2"/>
      <c r="V770" s="2"/>
      <c r="W770" s="2"/>
      <c r="Y770" s="26"/>
    </row>
    <row r="771" spans="20:25" ht="15.75" customHeight="1" x14ac:dyDescent="0.25">
      <c r="T771" s="2"/>
      <c r="U771" s="2"/>
      <c r="V771" s="2"/>
      <c r="W771" s="2"/>
      <c r="Y771" s="26"/>
    </row>
    <row r="772" spans="20:25" ht="15.75" customHeight="1" x14ac:dyDescent="0.25">
      <c r="T772" s="2"/>
      <c r="U772" s="2"/>
      <c r="V772" s="2"/>
      <c r="W772" s="2"/>
      <c r="Y772" s="26"/>
    </row>
    <row r="773" spans="20:25" ht="15.75" customHeight="1" x14ac:dyDescent="0.25">
      <c r="T773" s="2"/>
      <c r="U773" s="2"/>
      <c r="V773" s="2"/>
      <c r="W773" s="2"/>
      <c r="Y773" s="26"/>
    </row>
    <row r="774" spans="20:25" ht="15.75" customHeight="1" x14ac:dyDescent="0.25">
      <c r="T774" s="2"/>
      <c r="U774" s="2"/>
      <c r="V774" s="2"/>
      <c r="W774" s="2"/>
      <c r="Y774" s="26"/>
    </row>
    <row r="775" spans="20:25" ht="15.75" customHeight="1" x14ac:dyDescent="0.25">
      <c r="T775" s="2"/>
      <c r="U775" s="2"/>
      <c r="V775" s="2"/>
      <c r="W775" s="2"/>
      <c r="Y775" s="26"/>
    </row>
    <row r="776" spans="20:25" ht="15.75" customHeight="1" x14ac:dyDescent="0.25">
      <c r="T776" s="2"/>
      <c r="U776" s="2"/>
      <c r="V776" s="2"/>
      <c r="W776" s="2"/>
      <c r="Y776" s="26"/>
    </row>
    <row r="777" spans="20:25" ht="15.75" customHeight="1" x14ac:dyDescent="0.25">
      <c r="T777" s="2"/>
      <c r="U777" s="2"/>
      <c r="V777" s="2"/>
      <c r="W777" s="2"/>
      <c r="Y777" s="26"/>
    </row>
    <row r="778" spans="20:25" ht="15.75" customHeight="1" x14ac:dyDescent="0.25">
      <c r="T778" s="2"/>
      <c r="U778" s="2"/>
      <c r="V778" s="2"/>
      <c r="W778" s="2"/>
      <c r="Y778" s="26"/>
    </row>
    <row r="779" spans="20:25" ht="15.75" customHeight="1" x14ac:dyDescent="0.25">
      <c r="T779" s="2"/>
      <c r="U779" s="2"/>
      <c r="V779" s="2"/>
      <c r="W779" s="2"/>
      <c r="Y779" s="26"/>
    </row>
    <row r="780" spans="20:25" ht="15.75" customHeight="1" x14ac:dyDescent="0.25">
      <c r="T780" s="2"/>
      <c r="U780" s="2"/>
      <c r="V780" s="2"/>
      <c r="W780" s="2"/>
      <c r="Y780" s="26"/>
    </row>
    <row r="781" spans="20:25" ht="15.75" customHeight="1" x14ac:dyDescent="0.25">
      <c r="T781" s="2"/>
      <c r="U781" s="2"/>
      <c r="V781" s="2"/>
      <c r="W781" s="2"/>
      <c r="Y781" s="26"/>
    </row>
    <row r="782" spans="20:25" ht="15.75" customHeight="1" x14ac:dyDescent="0.25">
      <c r="T782" s="2"/>
      <c r="U782" s="2"/>
      <c r="V782" s="2"/>
      <c r="W782" s="2"/>
      <c r="Y782" s="26"/>
    </row>
    <row r="783" spans="20:25" ht="15.75" customHeight="1" x14ac:dyDescent="0.25">
      <c r="T783" s="2"/>
      <c r="U783" s="2"/>
      <c r="V783" s="2"/>
      <c r="W783" s="2"/>
      <c r="Y783" s="26"/>
    </row>
    <row r="784" spans="20:25" ht="15.75" customHeight="1" x14ac:dyDescent="0.25">
      <c r="T784" s="2"/>
      <c r="U784" s="2"/>
      <c r="V784" s="2"/>
      <c r="W784" s="2"/>
      <c r="Y784" s="26"/>
    </row>
    <row r="785" spans="20:25" ht="15.75" customHeight="1" x14ac:dyDescent="0.25">
      <c r="T785" s="2"/>
      <c r="U785" s="2"/>
      <c r="V785" s="2"/>
      <c r="W785" s="2"/>
      <c r="Y785" s="26"/>
    </row>
    <row r="786" spans="20:25" ht="15.75" customHeight="1" x14ac:dyDescent="0.25">
      <c r="T786" s="2"/>
      <c r="U786" s="2"/>
      <c r="V786" s="2"/>
      <c r="W786" s="2"/>
      <c r="Y786" s="26"/>
    </row>
    <row r="787" spans="20:25" ht="15.75" customHeight="1" x14ac:dyDescent="0.25">
      <c r="T787" s="2"/>
      <c r="U787" s="2"/>
      <c r="V787" s="2"/>
      <c r="W787" s="2"/>
      <c r="Y787" s="26"/>
    </row>
    <row r="788" spans="20:25" ht="15.75" customHeight="1" x14ac:dyDescent="0.25">
      <c r="T788" s="2"/>
      <c r="U788" s="2"/>
      <c r="V788" s="2"/>
      <c r="W788" s="2"/>
      <c r="Y788" s="26"/>
    </row>
    <row r="789" spans="20:25" ht="15.75" customHeight="1" x14ac:dyDescent="0.25">
      <c r="T789" s="2"/>
      <c r="U789" s="2"/>
      <c r="V789" s="2"/>
      <c r="W789" s="2"/>
      <c r="Y789" s="26"/>
    </row>
    <row r="790" spans="20:25" ht="15.75" customHeight="1" x14ac:dyDescent="0.25">
      <c r="T790" s="2"/>
      <c r="U790" s="2"/>
      <c r="V790" s="2"/>
      <c r="W790" s="2"/>
      <c r="Y790" s="26"/>
    </row>
    <row r="791" spans="20:25" ht="15.75" customHeight="1" x14ac:dyDescent="0.25">
      <c r="T791" s="2"/>
      <c r="U791" s="2"/>
      <c r="V791" s="2"/>
      <c r="W791" s="2"/>
      <c r="Y791" s="26"/>
    </row>
    <row r="792" spans="20:25" ht="15.75" customHeight="1" x14ac:dyDescent="0.25">
      <c r="T792" s="2"/>
      <c r="U792" s="2"/>
      <c r="V792" s="2"/>
      <c r="W792" s="2"/>
      <c r="Y792" s="26"/>
    </row>
    <row r="793" spans="20:25" ht="15.75" customHeight="1" x14ac:dyDescent="0.25">
      <c r="T793" s="2"/>
      <c r="U793" s="2"/>
      <c r="V793" s="2"/>
      <c r="W793" s="2"/>
      <c r="Y793" s="26"/>
    </row>
    <row r="794" spans="20:25" ht="15.75" customHeight="1" x14ac:dyDescent="0.25">
      <c r="T794" s="2"/>
      <c r="U794" s="2"/>
      <c r="V794" s="2"/>
      <c r="W794" s="2"/>
      <c r="Y794" s="26"/>
    </row>
    <row r="795" spans="20:25" ht="15.75" customHeight="1" x14ac:dyDescent="0.25">
      <c r="T795" s="2"/>
      <c r="U795" s="2"/>
      <c r="V795" s="2"/>
      <c r="W795" s="2"/>
      <c r="Y795" s="26"/>
    </row>
    <row r="796" spans="20:25" ht="15.75" customHeight="1" x14ac:dyDescent="0.25">
      <c r="T796" s="2"/>
      <c r="U796" s="2"/>
      <c r="V796" s="2"/>
      <c r="W796" s="2"/>
      <c r="Y796" s="26"/>
    </row>
    <row r="797" spans="20:25" ht="15.75" customHeight="1" x14ac:dyDescent="0.25">
      <c r="T797" s="2"/>
      <c r="U797" s="2"/>
      <c r="V797" s="2"/>
      <c r="W797" s="2"/>
      <c r="Y797" s="26"/>
    </row>
    <row r="798" spans="20:25" ht="15.75" customHeight="1" x14ac:dyDescent="0.25">
      <c r="T798" s="2"/>
      <c r="U798" s="2"/>
      <c r="V798" s="2"/>
      <c r="W798" s="2"/>
      <c r="Y798" s="26"/>
    </row>
    <row r="799" spans="20:25" ht="15.75" customHeight="1" x14ac:dyDescent="0.25">
      <c r="T799" s="2"/>
      <c r="U799" s="2"/>
      <c r="V799" s="2"/>
      <c r="W799" s="2"/>
      <c r="Y799" s="26"/>
    </row>
    <row r="800" spans="20:25" ht="15.75" customHeight="1" x14ac:dyDescent="0.25">
      <c r="T800" s="2"/>
      <c r="U800" s="2"/>
      <c r="V800" s="2"/>
      <c r="W800" s="2"/>
      <c r="Y800" s="26"/>
    </row>
    <row r="801" spans="20:25" ht="15.75" customHeight="1" x14ac:dyDescent="0.25">
      <c r="T801" s="2"/>
      <c r="U801" s="2"/>
      <c r="V801" s="2"/>
      <c r="W801" s="2"/>
      <c r="Y801" s="26"/>
    </row>
    <row r="802" spans="20:25" ht="15.75" customHeight="1" x14ac:dyDescent="0.25">
      <c r="T802" s="2"/>
      <c r="U802" s="2"/>
      <c r="V802" s="2"/>
      <c r="W802" s="2"/>
      <c r="Y802" s="26"/>
    </row>
    <row r="803" spans="20:25" ht="15.75" customHeight="1" x14ac:dyDescent="0.25">
      <c r="T803" s="2"/>
      <c r="U803" s="2"/>
      <c r="V803" s="2"/>
      <c r="W803" s="2"/>
      <c r="Y803" s="26"/>
    </row>
    <row r="804" spans="20:25" ht="15.75" customHeight="1" x14ac:dyDescent="0.25">
      <c r="T804" s="2"/>
      <c r="U804" s="2"/>
      <c r="V804" s="2"/>
      <c r="W804" s="2"/>
      <c r="Y804" s="26"/>
    </row>
    <row r="805" spans="20:25" ht="15.75" customHeight="1" x14ac:dyDescent="0.25">
      <c r="T805" s="2"/>
      <c r="U805" s="2"/>
      <c r="V805" s="2"/>
      <c r="W805" s="2"/>
      <c r="Y805" s="26"/>
    </row>
    <row r="806" spans="20:25" ht="15.75" customHeight="1" x14ac:dyDescent="0.25">
      <c r="T806" s="2"/>
      <c r="U806" s="2"/>
      <c r="V806" s="2"/>
      <c r="W806" s="2"/>
      <c r="Y806" s="26"/>
    </row>
    <row r="807" spans="20:25" ht="15.75" customHeight="1" x14ac:dyDescent="0.25">
      <c r="T807" s="2"/>
      <c r="U807" s="2"/>
      <c r="V807" s="2"/>
      <c r="W807" s="2"/>
      <c r="Y807" s="26"/>
    </row>
    <row r="808" spans="20:25" ht="15.75" customHeight="1" x14ac:dyDescent="0.25">
      <c r="T808" s="2"/>
      <c r="U808" s="2"/>
      <c r="V808" s="2"/>
      <c r="W808" s="2"/>
      <c r="Y808" s="26"/>
    </row>
    <row r="809" spans="20:25" ht="15.75" customHeight="1" x14ac:dyDescent="0.25">
      <c r="T809" s="2"/>
      <c r="U809" s="2"/>
      <c r="V809" s="2"/>
      <c r="W809" s="2"/>
      <c r="Y809" s="26"/>
    </row>
    <row r="810" spans="20:25" ht="15.75" customHeight="1" x14ac:dyDescent="0.25">
      <c r="T810" s="2"/>
      <c r="U810" s="2"/>
      <c r="V810" s="2"/>
      <c r="W810" s="2"/>
      <c r="Y810" s="26"/>
    </row>
    <row r="811" spans="20:25" ht="15.75" customHeight="1" x14ac:dyDescent="0.25">
      <c r="T811" s="2"/>
      <c r="U811" s="2"/>
      <c r="V811" s="2"/>
      <c r="W811" s="2"/>
      <c r="Y811" s="26"/>
    </row>
    <row r="812" spans="20:25" ht="15.75" customHeight="1" x14ac:dyDescent="0.25">
      <c r="T812" s="2"/>
      <c r="U812" s="2"/>
      <c r="V812" s="2"/>
      <c r="W812" s="2"/>
      <c r="Y812" s="26"/>
    </row>
    <row r="813" spans="20:25" ht="15.75" customHeight="1" x14ac:dyDescent="0.25">
      <c r="T813" s="2"/>
      <c r="U813" s="2"/>
      <c r="V813" s="2"/>
      <c r="W813" s="2"/>
      <c r="Y813" s="26"/>
    </row>
    <row r="814" spans="20:25" ht="15.75" customHeight="1" x14ac:dyDescent="0.25">
      <c r="T814" s="2"/>
      <c r="U814" s="2"/>
      <c r="V814" s="2"/>
      <c r="W814" s="2"/>
      <c r="Y814" s="26"/>
    </row>
    <row r="815" spans="20:25" ht="15.75" customHeight="1" x14ac:dyDescent="0.25">
      <c r="T815" s="2"/>
      <c r="U815" s="2"/>
      <c r="V815" s="2"/>
      <c r="W815" s="2"/>
      <c r="Y815" s="26"/>
    </row>
    <row r="816" spans="20:25" ht="15.75" customHeight="1" x14ac:dyDescent="0.25">
      <c r="T816" s="2"/>
      <c r="U816" s="2"/>
      <c r="V816" s="2"/>
      <c r="W816" s="2"/>
      <c r="Y816" s="26"/>
    </row>
    <row r="817" spans="20:25" ht="15.75" customHeight="1" x14ac:dyDescent="0.25">
      <c r="T817" s="2"/>
      <c r="U817" s="2"/>
      <c r="V817" s="2"/>
      <c r="W817" s="2"/>
      <c r="Y817" s="26"/>
    </row>
    <row r="818" spans="20:25" ht="15.75" customHeight="1" x14ac:dyDescent="0.25">
      <c r="T818" s="2"/>
      <c r="U818" s="2"/>
      <c r="V818" s="2"/>
      <c r="W818" s="2"/>
      <c r="Y818" s="26"/>
    </row>
    <row r="819" spans="20:25" ht="15.75" customHeight="1" x14ac:dyDescent="0.25">
      <c r="T819" s="2"/>
      <c r="U819" s="2"/>
      <c r="V819" s="2"/>
      <c r="W819" s="2"/>
      <c r="Y819" s="26"/>
    </row>
    <row r="820" spans="20:25" ht="15.75" customHeight="1" x14ac:dyDescent="0.25">
      <c r="T820" s="2"/>
      <c r="U820" s="2"/>
      <c r="V820" s="2"/>
      <c r="W820" s="2"/>
      <c r="Y820" s="26"/>
    </row>
    <row r="821" spans="20:25" ht="15.75" customHeight="1" x14ac:dyDescent="0.25">
      <c r="T821" s="2"/>
      <c r="U821" s="2"/>
      <c r="V821" s="2"/>
      <c r="W821" s="2"/>
      <c r="Y821" s="26"/>
    </row>
    <row r="822" spans="20:25" ht="15.75" customHeight="1" x14ac:dyDescent="0.25">
      <c r="T822" s="2"/>
      <c r="U822" s="2"/>
      <c r="V822" s="2"/>
      <c r="W822" s="2"/>
      <c r="Y822" s="26"/>
    </row>
    <row r="823" spans="20:25" ht="15.75" customHeight="1" x14ac:dyDescent="0.25">
      <c r="T823" s="2"/>
      <c r="U823" s="2"/>
      <c r="V823" s="2"/>
      <c r="W823" s="2"/>
      <c r="Y823" s="26"/>
    </row>
    <row r="824" spans="20:25" ht="15.75" customHeight="1" x14ac:dyDescent="0.25">
      <c r="T824" s="2"/>
      <c r="U824" s="2"/>
      <c r="V824" s="2"/>
      <c r="W824" s="2"/>
      <c r="Y824" s="26"/>
    </row>
    <row r="825" spans="20:25" ht="15.75" customHeight="1" x14ac:dyDescent="0.25">
      <c r="T825" s="2"/>
      <c r="U825" s="2"/>
      <c r="V825" s="2"/>
      <c r="W825" s="2"/>
      <c r="Y825" s="26"/>
    </row>
    <row r="826" spans="20:25" ht="15.75" customHeight="1" x14ac:dyDescent="0.25">
      <c r="T826" s="2"/>
      <c r="U826" s="2"/>
      <c r="V826" s="2"/>
      <c r="W826" s="2"/>
      <c r="Y826" s="26"/>
    </row>
    <row r="827" spans="20:25" ht="15.75" customHeight="1" x14ac:dyDescent="0.25">
      <c r="T827" s="2"/>
      <c r="U827" s="2"/>
      <c r="V827" s="2"/>
      <c r="W827" s="2"/>
      <c r="Y827" s="26"/>
    </row>
    <row r="828" spans="20:25" ht="15.75" customHeight="1" x14ac:dyDescent="0.25">
      <c r="T828" s="2"/>
      <c r="U828" s="2"/>
      <c r="V828" s="2"/>
      <c r="W828" s="2"/>
      <c r="Y828" s="26"/>
    </row>
    <row r="829" spans="20:25" ht="15.75" customHeight="1" x14ac:dyDescent="0.25">
      <c r="T829" s="2"/>
      <c r="U829" s="2"/>
      <c r="V829" s="2"/>
      <c r="W829" s="2"/>
      <c r="Y829" s="26"/>
    </row>
    <row r="830" spans="20:25" ht="15.75" customHeight="1" x14ac:dyDescent="0.25">
      <c r="T830" s="2"/>
      <c r="U830" s="2"/>
      <c r="V830" s="2"/>
      <c r="W830" s="2"/>
      <c r="Y830" s="26"/>
    </row>
    <row r="831" spans="20:25" ht="15.75" customHeight="1" x14ac:dyDescent="0.25">
      <c r="T831" s="2"/>
      <c r="U831" s="2"/>
      <c r="V831" s="2"/>
      <c r="W831" s="2"/>
      <c r="Y831" s="26"/>
    </row>
    <row r="832" spans="20:25" ht="15.75" customHeight="1" x14ac:dyDescent="0.25">
      <c r="T832" s="2"/>
      <c r="U832" s="2"/>
      <c r="V832" s="2"/>
      <c r="W832" s="2"/>
      <c r="Y832" s="26"/>
    </row>
    <row r="833" spans="20:25" ht="15.75" customHeight="1" x14ac:dyDescent="0.25">
      <c r="T833" s="2"/>
      <c r="U833" s="2"/>
      <c r="V833" s="2"/>
      <c r="W833" s="2"/>
      <c r="Y833" s="26"/>
    </row>
    <row r="834" spans="20:25" ht="15.75" customHeight="1" x14ac:dyDescent="0.25">
      <c r="T834" s="2"/>
      <c r="U834" s="2"/>
      <c r="V834" s="2"/>
      <c r="W834" s="2"/>
      <c r="Y834" s="26"/>
    </row>
    <row r="835" spans="20:25" ht="15.75" customHeight="1" x14ac:dyDescent="0.25">
      <c r="T835" s="2"/>
      <c r="U835" s="2"/>
      <c r="V835" s="2"/>
      <c r="W835" s="2"/>
      <c r="Y835" s="26"/>
    </row>
    <row r="836" spans="20:25" ht="15.75" customHeight="1" x14ac:dyDescent="0.25">
      <c r="T836" s="2"/>
      <c r="U836" s="2"/>
      <c r="V836" s="2"/>
      <c r="W836" s="2"/>
      <c r="Y836" s="26"/>
    </row>
    <row r="837" spans="20:25" ht="15.75" customHeight="1" x14ac:dyDescent="0.25">
      <c r="T837" s="2"/>
      <c r="U837" s="2"/>
      <c r="V837" s="2"/>
      <c r="W837" s="2"/>
      <c r="Y837" s="26"/>
    </row>
    <row r="838" spans="20:25" ht="15.75" customHeight="1" x14ac:dyDescent="0.25">
      <c r="T838" s="2"/>
      <c r="U838" s="2"/>
      <c r="V838" s="2"/>
      <c r="W838" s="2"/>
      <c r="Y838" s="26"/>
    </row>
    <row r="839" spans="20:25" ht="15.75" customHeight="1" x14ac:dyDescent="0.25">
      <c r="T839" s="2"/>
      <c r="U839" s="2"/>
      <c r="V839" s="2"/>
      <c r="W839" s="2"/>
      <c r="Y839" s="26"/>
    </row>
    <row r="840" spans="20:25" ht="15.75" customHeight="1" x14ac:dyDescent="0.25">
      <c r="T840" s="2"/>
      <c r="U840" s="2"/>
      <c r="V840" s="2"/>
      <c r="W840" s="2"/>
      <c r="Y840" s="26"/>
    </row>
    <row r="841" spans="20:25" ht="15.75" customHeight="1" x14ac:dyDescent="0.25">
      <c r="T841" s="2"/>
      <c r="U841" s="2"/>
      <c r="V841" s="2"/>
      <c r="W841" s="2"/>
      <c r="Y841" s="26"/>
    </row>
    <row r="842" spans="20:25" ht="15.75" customHeight="1" x14ac:dyDescent="0.25">
      <c r="T842" s="2"/>
      <c r="U842" s="2"/>
      <c r="V842" s="2"/>
      <c r="W842" s="2"/>
      <c r="Y842" s="26"/>
    </row>
    <row r="843" spans="20:25" ht="15.75" customHeight="1" x14ac:dyDescent="0.25">
      <c r="T843" s="2"/>
      <c r="U843" s="2"/>
      <c r="V843" s="2"/>
      <c r="W843" s="2"/>
      <c r="Y843" s="26"/>
    </row>
    <row r="844" spans="20:25" ht="15.75" customHeight="1" x14ac:dyDescent="0.25">
      <c r="T844" s="2"/>
      <c r="U844" s="2"/>
      <c r="V844" s="2"/>
      <c r="W844" s="2"/>
      <c r="Y844" s="26"/>
    </row>
    <row r="845" spans="20:25" ht="15.75" customHeight="1" x14ac:dyDescent="0.25">
      <c r="T845" s="2"/>
      <c r="U845" s="2"/>
      <c r="V845" s="2"/>
      <c r="W845" s="2"/>
      <c r="Y845" s="26"/>
    </row>
    <row r="846" spans="20:25" ht="15.75" customHeight="1" x14ac:dyDescent="0.25">
      <c r="T846" s="2"/>
      <c r="U846" s="2"/>
      <c r="V846" s="2"/>
      <c r="W846" s="2"/>
      <c r="Y846" s="26"/>
    </row>
    <row r="847" spans="20:25" ht="15.75" customHeight="1" x14ac:dyDescent="0.25">
      <c r="T847" s="2"/>
      <c r="U847" s="2"/>
      <c r="V847" s="2"/>
      <c r="W847" s="2"/>
      <c r="Y847" s="26"/>
    </row>
    <row r="848" spans="20:25" ht="15.75" customHeight="1" x14ac:dyDescent="0.25">
      <c r="T848" s="2"/>
      <c r="U848" s="2"/>
      <c r="V848" s="2"/>
      <c r="W848" s="2"/>
      <c r="Y848" s="26"/>
    </row>
    <row r="849" spans="20:25" ht="15.75" customHeight="1" x14ac:dyDescent="0.25">
      <c r="T849" s="2"/>
      <c r="U849" s="2"/>
      <c r="V849" s="2"/>
      <c r="W849" s="2"/>
      <c r="Y849" s="26"/>
    </row>
    <row r="850" spans="20:25" ht="15.75" customHeight="1" x14ac:dyDescent="0.25">
      <c r="T850" s="2"/>
      <c r="U850" s="2"/>
      <c r="V850" s="2"/>
      <c r="W850" s="2"/>
      <c r="Y850" s="26"/>
    </row>
    <row r="851" spans="20:25" ht="15.75" customHeight="1" x14ac:dyDescent="0.25">
      <c r="T851" s="2"/>
      <c r="U851" s="2"/>
      <c r="V851" s="2"/>
      <c r="W851" s="2"/>
      <c r="Y851" s="26"/>
    </row>
    <row r="852" spans="20:25" ht="15.75" customHeight="1" x14ac:dyDescent="0.25">
      <c r="T852" s="2"/>
      <c r="U852" s="2"/>
      <c r="V852" s="2"/>
      <c r="W852" s="2"/>
      <c r="Y852" s="26"/>
    </row>
    <row r="853" spans="20:25" ht="15.75" customHeight="1" x14ac:dyDescent="0.25">
      <c r="T853" s="2"/>
      <c r="U853" s="2"/>
      <c r="V853" s="2"/>
      <c r="W853" s="2"/>
      <c r="Y853" s="26"/>
    </row>
    <row r="854" spans="20:25" ht="15.75" customHeight="1" x14ac:dyDescent="0.25">
      <c r="T854" s="2"/>
      <c r="U854" s="2"/>
      <c r="V854" s="2"/>
      <c r="W854" s="2"/>
      <c r="Y854" s="26"/>
    </row>
    <row r="855" spans="20:25" ht="15.75" customHeight="1" x14ac:dyDescent="0.25">
      <c r="T855" s="2"/>
      <c r="U855" s="2"/>
      <c r="V855" s="2"/>
      <c r="W855" s="2"/>
      <c r="Y855" s="26"/>
    </row>
    <row r="856" spans="20:25" ht="15.75" customHeight="1" x14ac:dyDescent="0.25">
      <c r="T856" s="2"/>
      <c r="U856" s="2"/>
      <c r="V856" s="2"/>
      <c r="W856" s="2"/>
      <c r="Y856" s="26"/>
    </row>
    <row r="857" spans="20:25" ht="15.75" customHeight="1" x14ac:dyDescent="0.25">
      <c r="T857" s="2"/>
      <c r="U857" s="2"/>
      <c r="V857" s="2"/>
      <c r="W857" s="2"/>
      <c r="Y857" s="26"/>
    </row>
    <row r="858" spans="20:25" ht="15.75" customHeight="1" x14ac:dyDescent="0.25">
      <c r="T858" s="2"/>
      <c r="U858" s="2"/>
      <c r="V858" s="2"/>
      <c r="W858" s="2"/>
      <c r="Y858" s="26"/>
    </row>
    <row r="859" spans="20:25" ht="15.75" customHeight="1" x14ac:dyDescent="0.25">
      <c r="T859" s="2"/>
      <c r="U859" s="2"/>
      <c r="V859" s="2"/>
      <c r="W859" s="2"/>
      <c r="Y859" s="26"/>
    </row>
    <row r="860" spans="20:25" ht="15.75" customHeight="1" x14ac:dyDescent="0.25">
      <c r="T860" s="2"/>
      <c r="U860" s="2"/>
      <c r="V860" s="2"/>
      <c r="W860" s="2"/>
      <c r="Y860" s="26"/>
    </row>
    <row r="861" spans="20:25" ht="15.75" customHeight="1" x14ac:dyDescent="0.25">
      <c r="T861" s="2"/>
      <c r="U861" s="2"/>
      <c r="V861" s="2"/>
      <c r="W861" s="2"/>
      <c r="Y861" s="26"/>
    </row>
    <row r="862" spans="20:25" ht="15.75" customHeight="1" x14ac:dyDescent="0.25">
      <c r="T862" s="2"/>
      <c r="U862" s="2"/>
      <c r="V862" s="2"/>
      <c r="W862" s="2"/>
      <c r="Y862" s="26"/>
    </row>
    <row r="863" spans="20:25" ht="15.75" customHeight="1" x14ac:dyDescent="0.25">
      <c r="T863" s="2"/>
      <c r="U863" s="2"/>
      <c r="V863" s="2"/>
      <c r="W863" s="2"/>
      <c r="Y863" s="26"/>
    </row>
    <row r="864" spans="20:25" ht="15.75" customHeight="1" x14ac:dyDescent="0.25">
      <c r="T864" s="2"/>
      <c r="U864" s="2"/>
      <c r="V864" s="2"/>
      <c r="W864" s="2"/>
      <c r="Y864" s="26"/>
    </row>
    <row r="865" spans="20:25" ht="15.75" customHeight="1" x14ac:dyDescent="0.25">
      <c r="T865" s="2"/>
      <c r="U865" s="2"/>
      <c r="V865" s="2"/>
      <c r="W865" s="2"/>
      <c r="Y865" s="26"/>
    </row>
    <row r="866" spans="20:25" ht="15.75" customHeight="1" x14ac:dyDescent="0.25">
      <c r="T866" s="2"/>
      <c r="U866" s="2"/>
      <c r="V866" s="2"/>
      <c r="W866" s="2"/>
      <c r="Y866" s="26"/>
    </row>
    <row r="867" spans="20:25" ht="15.75" customHeight="1" x14ac:dyDescent="0.25">
      <c r="T867" s="2"/>
      <c r="U867" s="2"/>
      <c r="V867" s="2"/>
      <c r="W867" s="2"/>
      <c r="Y867" s="26"/>
    </row>
    <row r="868" spans="20:25" ht="15.75" customHeight="1" x14ac:dyDescent="0.25">
      <c r="T868" s="2"/>
      <c r="U868" s="2"/>
      <c r="V868" s="2"/>
      <c r="W868" s="2"/>
      <c r="Y868" s="26"/>
    </row>
    <row r="869" spans="20:25" ht="15.75" customHeight="1" x14ac:dyDescent="0.25">
      <c r="T869" s="2"/>
      <c r="U869" s="2"/>
      <c r="V869" s="2"/>
      <c r="W869" s="2"/>
      <c r="Y869" s="26"/>
    </row>
    <row r="870" spans="20:25" ht="15.75" customHeight="1" x14ac:dyDescent="0.25">
      <c r="T870" s="2"/>
      <c r="U870" s="2"/>
      <c r="V870" s="2"/>
      <c r="W870" s="2"/>
      <c r="Y870" s="26"/>
    </row>
    <row r="871" spans="20:25" ht="15.75" customHeight="1" x14ac:dyDescent="0.25">
      <c r="T871" s="2"/>
      <c r="U871" s="2"/>
      <c r="V871" s="2"/>
      <c r="W871" s="2"/>
      <c r="Y871" s="26"/>
    </row>
    <row r="872" spans="20:25" ht="15.75" customHeight="1" x14ac:dyDescent="0.25">
      <c r="T872" s="2"/>
      <c r="U872" s="2"/>
      <c r="V872" s="2"/>
      <c r="W872" s="2"/>
      <c r="Y872" s="26"/>
    </row>
    <row r="873" spans="20:25" ht="15.75" customHeight="1" x14ac:dyDescent="0.25">
      <c r="T873" s="2"/>
      <c r="U873" s="2"/>
      <c r="V873" s="2"/>
      <c r="W873" s="2"/>
      <c r="Y873" s="26"/>
    </row>
    <row r="874" spans="20:25" ht="15.75" customHeight="1" x14ac:dyDescent="0.25">
      <c r="T874" s="2"/>
      <c r="U874" s="2"/>
      <c r="V874" s="2"/>
      <c r="W874" s="2"/>
      <c r="Y874" s="26"/>
    </row>
    <row r="875" spans="20:25" ht="15.75" customHeight="1" x14ac:dyDescent="0.25">
      <c r="T875" s="2"/>
      <c r="U875" s="2"/>
      <c r="V875" s="2"/>
      <c r="W875" s="2"/>
      <c r="Y875" s="26"/>
    </row>
    <row r="876" spans="20:25" ht="15.75" customHeight="1" x14ac:dyDescent="0.25">
      <c r="T876" s="2"/>
      <c r="U876" s="2"/>
      <c r="V876" s="2"/>
      <c r="W876" s="2"/>
      <c r="Y876" s="26"/>
    </row>
    <row r="877" spans="20:25" ht="15.75" customHeight="1" x14ac:dyDescent="0.25">
      <c r="T877" s="2"/>
      <c r="U877" s="2"/>
      <c r="V877" s="2"/>
      <c r="W877" s="2"/>
      <c r="Y877" s="26"/>
    </row>
    <row r="878" spans="20:25" ht="15.75" customHeight="1" x14ac:dyDescent="0.25">
      <c r="T878" s="2"/>
      <c r="U878" s="2"/>
      <c r="V878" s="2"/>
      <c r="W878" s="2"/>
      <c r="Y878" s="26"/>
    </row>
    <row r="879" spans="20:25" ht="15.75" customHeight="1" x14ac:dyDescent="0.25">
      <c r="T879" s="2"/>
      <c r="U879" s="2"/>
      <c r="V879" s="2"/>
      <c r="W879" s="2"/>
      <c r="Y879" s="26"/>
    </row>
    <row r="880" spans="20:25" ht="15.75" customHeight="1" x14ac:dyDescent="0.25">
      <c r="T880" s="2"/>
      <c r="U880" s="2"/>
      <c r="V880" s="2"/>
      <c r="W880" s="2"/>
      <c r="Y880" s="26"/>
    </row>
    <row r="881" spans="20:25" ht="15.75" customHeight="1" x14ac:dyDescent="0.25">
      <c r="T881" s="2"/>
      <c r="U881" s="2"/>
      <c r="V881" s="2"/>
      <c r="W881" s="2"/>
      <c r="Y881" s="26"/>
    </row>
    <row r="882" spans="20:25" ht="15.75" customHeight="1" x14ac:dyDescent="0.25">
      <c r="T882" s="2"/>
      <c r="U882" s="2"/>
      <c r="V882" s="2"/>
      <c r="W882" s="2"/>
      <c r="Y882" s="26"/>
    </row>
    <row r="883" spans="20:25" ht="15.75" customHeight="1" x14ac:dyDescent="0.25">
      <c r="T883" s="2"/>
      <c r="U883" s="2"/>
      <c r="V883" s="2"/>
      <c r="W883" s="2"/>
      <c r="Y883" s="26"/>
    </row>
    <row r="884" spans="20:25" ht="15.75" customHeight="1" x14ac:dyDescent="0.25">
      <c r="T884" s="2"/>
      <c r="U884" s="2"/>
      <c r="V884" s="2"/>
      <c r="W884" s="2"/>
      <c r="Y884" s="26"/>
    </row>
    <row r="885" spans="20:25" ht="15.75" customHeight="1" x14ac:dyDescent="0.25">
      <c r="T885" s="2"/>
      <c r="U885" s="2"/>
      <c r="V885" s="2"/>
      <c r="W885" s="2"/>
      <c r="Y885" s="26"/>
    </row>
    <row r="886" spans="20:25" ht="15.75" customHeight="1" x14ac:dyDescent="0.25">
      <c r="T886" s="2"/>
      <c r="U886" s="2"/>
      <c r="V886" s="2"/>
      <c r="W886" s="2"/>
      <c r="Y886" s="26"/>
    </row>
    <row r="887" spans="20:25" ht="15.75" customHeight="1" x14ac:dyDescent="0.25">
      <c r="T887" s="2"/>
      <c r="U887" s="2"/>
      <c r="V887" s="2"/>
      <c r="W887" s="2"/>
      <c r="Y887" s="26"/>
    </row>
    <row r="888" spans="20:25" ht="15.75" customHeight="1" x14ac:dyDescent="0.25">
      <c r="T888" s="2"/>
      <c r="U888" s="2"/>
      <c r="V888" s="2"/>
      <c r="W888" s="2"/>
      <c r="Y888" s="26"/>
    </row>
    <row r="889" spans="20:25" ht="15.75" customHeight="1" x14ac:dyDescent="0.25">
      <c r="T889" s="2"/>
      <c r="U889" s="2"/>
      <c r="V889" s="2"/>
      <c r="W889" s="2"/>
      <c r="Y889" s="26"/>
    </row>
    <row r="890" spans="20:25" ht="15.75" customHeight="1" x14ac:dyDescent="0.25">
      <c r="T890" s="2"/>
      <c r="U890" s="2"/>
      <c r="V890" s="2"/>
      <c r="W890" s="2"/>
      <c r="Y890" s="26"/>
    </row>
    <row r="891" spans="20:25" ht="15.75" customHeight="1" x14ac:dyDescent="0.25">
      <c r="T891" s="2"/>
      <c r="U891" s="2"/>
      <c r="V891" s="2"/>
      <c r="W891" s="2"/>
      <c r="Y891" s="26"/>
    </row>
    <row r="892" spans="20:25" ht="15.75" customHeight="1" x14ac:dyDescent="0.25">
      <c r="T892" s="2"/>
      <c r="U892" s="2"/>
      <c r="V892" s="2"/>
      <c r="W892" s="2"/>
      <c r="Y892" s="26"/>
    </row>
    <row r="893" spans="20:25" ht="15.75" customHeight="1" x14ac:dyDescent="0.25">
      <c r="T893" s="2"/>
      <c r="U893" s="2"/>
      <c r="V893" s="2"/>
      <c r="W893" s="2"/>
      <c r="Y893" s="26"/>
    </row>
    <row r="894" spans="20:25" ht="15.75" customHeight="1" x14ac:dyDescent="0.25">
      <c r="T894" s="2"/>
      <c r="U894" s="2"/>
      <c r="V894" s="2"/>
      <c r="W894" s="2"/>
      <c r="Y894" s="26"/>
    </row>
    <row r="895" spans="20:25" ht="15.75" customHeight="1" x14ac:dyDescent="0.25">
      <c r="T895" s="2"/>
      <c r="U895" s="2"/>
      <c r="V895" s="2"/>
      <c r="W895" s="2"/>
      <c r="Y895" s="26"/>
    </row>
    <row r="896" spans="20:25" ht="15.75" customHeight="1" x14ac:dyDescent="0.25">
      <c r="T896" s="2"/>
      <c r="U896" s="2"/>
      <c r="V896" s="2"/>
      <c r="W896" s="2"/>
      <c r="Y896" s="26"/>
    </row>
    <row r="897" spans="20:25" ht="15.75" customHeight="1" x14ac:dyDescent="0.25">
      <c r="T897" s="2"/>
      <c r="U897" s="2"/>
      <c r="V897" s="2"/>
      <c r="W897" s="2"/>
      <c r="Y897" s="26"/>
    </row>
    <row r="898" spans="20:25" ht="15.75" customHeight="1" x14ac:dyDescent="0.25">
      <c r="T898" s="2"/>
      <c r="U898" s="2"/>
      <c r="V898" s="2"/>
      <c r="W898" s="2"/>
      <c r="Y898" s="26"/>
    </row>
    <row r="899" spans="20:25" ht="15.75" customHeight="1" x14ac:dyDescent="0.25">
      <c r="T899" s="2"/>
      <c r="U899" s="2"/>
      <c r="V899" s="2"/>
      <c r="W899" s="2"/>
      <c r="Y899" s="26"/>
    </row>
    <row r="900" spans="20:25" ht="15.75" customHeight="1" x14ac:dyDescent="0.25">
      <c r="T900" s="2"/>
      <c r="U900" s="2"/>
      <c r="V900" s="2"/>
      <c r="W900" s="2"/>
      <c r="Y900" s="26"/>
    </row>
    <row r="901" spans="20:25" ht="15.75" customHeight="1" x14ac:dyDescent="0.25">
      <c r="T901" s="2"/>
      <c r="U901" s="2"/>
      <c r="V901" s="2"/>
      <c r="W901" s="2"/>
      <c r="Y901" s="26"/>
    </row>
    <row r="902" spans="20:25" ht="15.75" customHeight="1" x14ac:dyDescent="0.25">
      <c r="T902" s="2"/>
      <c r="U902" s="2"/>
      <c r="V902" s="2"/>
      <c r="W902" s="2"/>
      <c r="Y902" s="26"/>
    </row>
    <row r="903" spans="20:25" ht="15.75" customHeight="1" x14ac:dyDescent="0.25">
      <c r="T903" s="2"/>
      <c r="U903" s="2"/>
      <c r="V903" s="2"/>
      <c r="W903" s="2"/>
      <c r="Y903" s="26"/>
    </row>
    <row r="904" spans="20:25" ht="15.75" customHeight="1" x14ac:dyDescent="0.25">
      <c r="T904" s="2"/>
      <c r="U904" s="2"/>
      <c r="V904" s="2"/>
      <c r="W904" s="2"/>
      <c r="Y904" s="26"/>
    </row>
    <row r="905" spans="20:25" ht="15.75" customHeight="1" x14ac:dyDescent="0.25">
      <c r="T905" s="2"/>
      <c r="U905" s="2"/>
      <c r="V905" s="2"/>
      <c r="W905" s="2"/>
      <c r="Y905" s="26"/>
    </row>
    <row r="906" spans="20:25" ht="15.75" customHeight="1" x14ac:dyDescent="0.25">
      <c r="T906" s="2"/>
      <c r="U906" s="2"/>
      <c r="V906" s="2"/>
      <c r="W906" s="2"/>
      <c r="Y906" s="26"/>
    </row>
    <row r="907" spans="20:25" ht="15.75" customHeight="1" x14ac:dyDescent="0.25">
      <c r="T907" s="2"/>
      <c r="U907" s="2"/>
      <c r="V907" s="2"/>
      <c r="W907" s="2"/>
      <c r="Y907" s="26"/>
    </row>
    <row r="908" spans="20:25" ht="15.75" customHeight="1" x14ac:dyDescent="0.25">
      <c r="T908" s="2"/>
      <c r="U908" s="2"/>
      <c r="V908" s="2"/>
      <c r="W908" s="2"/>
      <c r="Y908" s="26"/>
    </row>
    <row r="909" spans="20:25" ht="15.75" customHeight="1" x14ac:dyDescent="0.25">
      <c r="T909" s="2"/>
      <c r="U909" s="2"/>
      <c r="V909" s="2"/>
      <c r="W909" s="2"/>
      <c r="Y909" s="26"/>
    </row>
    <row r="910" spans="20:25" ht="15.75" customHeight="1" x14ac:dyDescent="0.25">
      <c r="T910" s="2"/>
      <c r="U910" s="2"/>
      <c r="V910" s="2"/>
      <c r="W910" s="2"/>
      <c r="Y910" s="26"/>
    </row>
    <row r="911" spans="20:25" ht="15.75" customHeight="1" x14ac:dyDescent="0.25">
      <c r="T911" s="2"/>
      <c r="U911" s="2"/>
      <c r="V911" s="2"/>
      <c r="W911" s="2"/>
      <c r="Y911" s="26"/>
    </row>
    <row r="912" spans="20:25" ht="15.75" customHeight="1" x14ac:dyDescent="0.25">
      <c r="T912" s="2"/>
      <c r="U912" s="2"/>
      <c r="V912" s="2"/>
      <c r="W912" s="2"/>
      <c r="Y912" s="26"/>
    </row>
    <row r="913" spans="20:25" ht="15.75" customHeight="1" x14ac:dyDescent="0.25">
      <c r="T913" s="2"/>
      <c r="U913" s="2"/>
      <c r="V913" s="2"/>
      <c r="W913" s="2"/>
      <c r="Y913" s="26"/>
    </row>
    <row r="914" spans="20:25" ht="15.75" customHeight="1" x14ac:dyDescent="0.25">
      <c r="T914" s="2"/>
      <c r="U914" s="2"/>
      <c r="V914" s="2"/>
      <c r="W914" s="2"/>
      <c r="Y914" s="26"/>
    </row>
    <row r="915" spans="20:25" ht="15.75" customHeight="1" x14ac:dyDescent="0.25">
      <c r="T915" s="2"/>
      <c r="U915" s="2"/>
      <c r="V915" s="2"/>
      <c r="W915" s="2"/>
      <c r="Y915" s="26"/>
    </row>
    <row r="916" spans="20:25" ht="15.75" customHeight="1" x14ac:dyDescent="0.25">
      <c r="T916" s="2"/>
      <c r="U916" s="2"/>
      <c r="V916" s="2"/>
      <c r="W916" s="2"/>
      <c r="Y916" s="26"/>
    </row>
    <row r="917" spans="20:25" ht="15.75" customHeight="1" x14ac:dyDescent="0.25">
      <c r="T917" s="2"/>
      <c r="U917" s="2"/>
      <c r="V917" s="2"/>
      <c r="W917" s="2"/>
      <c r="Y917" s="26"/>
    </row>
    <row r="918" spans="20:25" ht="15.75" customHeight="1" x14ac:dyDescent="0.25">
      <c r="T918" s="2"/>
      <c r="U918" s="2"/>
      <c r="V918" s="2"/>
      <c r="W918" s="2"/>
      <c r="Y918" s="26"/>
    </row>
    <row r="919" spans="20:25" ht="15.75" customHeight="1" x14ac:dyDescent="0.25">
      <c r="T919" s="2"/>
      <c r="U919" s="2"/>
      <c r="V919" s="2"/>
      <c r="W919" s="2"/>
      <c r="Y919" s="26"/>
    </row>
    <row r="920" spans="20:25" ht="15.75" customHeight="1" x14ac:dyDescent="0.25">
      <c r="T920" s="2"/>
      <c r="U920" s="2"/>
      <c r="V920" s="2"/>
      <c r="W920" s="2"/>
      <c r="Y920" s="26"/>
    </row>
    <row r="921" spans="20:25" ht="15.75" customHeight="1" x14ac:dyDescent="0.25">
      <c r="T921" s="2"/>
      <c r="U921" s="2"/>
      <c r="V921" s="2"/>
      <c r="W921" s="2"/>
      <c r="Y921" s="26"/>
    </row>
    <row r="922" spans="20:25" ht="15.75" customHeight="1" x14ac:dyDescent="0.25">
      <c r="T922" s="2"/>
      <c r="U922" s="2"/>
      <c r="V922" s="2"/>
      <c r="W922" s="2"/>
      <c r="Y922" s="26"/>
    </row>
    <row r="923" spans="20:25" ht="15.75" customHeight="1" x14ac:dyDescent="0.25">
      <c r="T923" s="2"/>
      <c r="U923" s="2"/>
      <c r="V923" s="2"/>
      <c r="W923" s="2"/>
      <c r="Y923" s="26"/>
    </row>
    <row r="924" spans="20:25" ht="15.75" customHeight="1" x14ac:dyDescent="0.25">
      <c r="T924" s="2"/>
      <c r="U924" s="2"/>
      <c r="V924" s="2"/>
      <c r="W924" s="2"/>
      <c r="Y924" s="26"/>
    </row>
    <row r="925" spans="20:25" ht="15.75" customHeight="1" x14ac:dyDescent="0.25">
      <c r="T925" s="2"/>
      <c r="U925" s="2"/>
      <c r="V925" s="2"/>
      <c r="W925" s="2"/>
      <c r="Y925" s="26"/>
    </row>
    <row r="926" spans="20:25" ht="15.75" customHeight="1" x14ac:dyDescent="0.25">
      <c r="T926" s="2"/>
      <c r="U926" s="2"/>
      <c r="V926" s="2"/>
      <c r="W926" s="2"/>
      <c r="Y926" s="26"/>
    </row>
    <row r="927" spans="20:25" ht="15.75" customHeight="1" x14ac:dyDescent="0.25">
      <c r="T927" s="2"/>
      <c r="U927" s="2"/>
      <c r="V927" s="2"/>
      <c r="W927" s="2"/>
      <c r="Y927" s="26"/>
    </row>
    <row r="928" spans="20:25" ht="15.75" customHeight="1" x14ac:dyDescent="0.25">
      <c r="T928" s="2"/>
      <c r="U928" s="2"/>
      <c r="V928" s="2"/>
      <c r="W928" s="2"/>
      <c r="Y928" s="26"/>
    </row>
    <row r="929" spans="20:25" ht="15.75" customHeight="1" x14ac:dyDescent="0.25">
      <c r="T929" s="2"/>
      <c r="U929" s="2"/>
      <c r="V929" s="2"/>
      <c r="W929" s="2"/>
      <c r="Y929" s="26"/>
    </row>
    <row r="930" spans="20:25" ht="15.75" customHeight="1" x14ac:dyDescent="0.25">
      <c r="T930" s="2"/>
      <c r="U930" s="2"/>
      <c r="V930" s="2"/>
      <c r="W930" s="2"/>
      <c r="Y930" s="26"/>
    </row>
    <row r="931" spans="20:25" ht="15.75" customHeight="1" x14ac:dyDescent="0.25">
      <c r="T931" s="2"/>
      <c r="U931" s="2"/>
      <c r="V931" s="2"/>
      <c r="W931" s="2"/>
      <c r="Y931" s="26"/>
    </row>
    <row r="932" spans="20:25" ht="15.75" customHeight="1" x14ac:dyDescent="0.25">
      <c r="T932" s="2"/>
      <c r="U932" s="2"/>
      <c r="V932" s="2"/>
      <c r="W932" s="2"/>
      <c r="Y932" s="26"/>
    </row>
    <row r="933" spans="20:25" ht="15.75" customHeight="1" x14ac:dyDescent="0.25">
      <c r="T933" s="2"/>
      <c r="U933" s="2"/>
      <c r="V933" s="2"/>
      <c r="W933" s="2"/>
      <c r="Y933" s="26"/>
    </row>
    <row r="934" spans="20:25" ht="15.75" customHeight="1" x14ac:dyDescent="0.25">
      <c r="T934" s="2"/>
      <c r="U934" s="2"/>
      <c r="V934" s="2"/>
      <c r="W934" s="2"/>
      <c r="Y934" s="26"/>
    </row>
    <row r="935" spans="20:25" ht="15.75" customHeight="1" x14ac:dyDescent="0.25">
      <c r="T935" s="2"/>
      <c r="U935" s="2"/>
      <c r="V935" s="2"/>
      <c r="W935" s="2"/>
      <c r="Y935" s="26"/>
    </row>
    <row r="936" spans="20:25" ht="15.75" customHeight="1" x14ac:dyDescent="0.25">
      <c r="T936" s="2"/>
      <c r="U936" s="2"/>
      <c r="V936" s="2"/>
      <c r="W936" s="2"/>
      <c r="Y936" s="26"/>
    </row>
    <row r="937" spans="20:25" ht="15.75" customHeight="1" x14ac:dyDescent="0.25">
      <c r="T937" s="2"/>
      <c r="U937" s="2"/>
      <c r="V937" s="2"/>
      <c r="W937" s="2"/>
      <c r="Y937" s="26"/>
    </row>
    <row r="938" spans="20:25" ht="15.75" customHeight="1" x14ac:dyDescent="0.25">
      <c r="T938" s="2"/>
      <c r="U938" s="2"/>
      <c r="V938" s="2"/>
      <c r="W938" s="2"/>
      <c r="Y938" s="26"/>
    </row>
    <row r="939" spans="20:25" ht="15.75" customHeight="1" x14ac:dyDescent="0.25">
      <c r="T939" s="2"/>
      <c r="U939" s="2"/>
      <c r="V939" s="2"/>
      <c r="W939" s="2"/>
      <c r="Y939" s="26"/>
    </row>
    <row r="940" spans="20:25" ht="15.75" customHeight="1" x14ac:dyDescent="0.25">
      <c r="T940" s="2"/>
      <c r="U940" s="2"/>
      <c r="V940" s="2"/>
      <c r="W940" s="2"/>
      <c r="Y940" s="26"/>
    </row>
    <row r="941" spans="20:25" ht="15.75" customHeight="1" x14ac:dyDescent="0.25">
      <c r="T941" s="2"/>
      <c r="U941" s="2"/>
      <c r="V941" s="2"/>
      <c r="W941" s="2"/>
      <c r="Y941" s="26"/>
    </row>
    <row r="942" spans="20:25" ht="15.75" customHeight="1" x14ac:dyDescent="0.25">
      <c r="T942" s="2"/>
      <c r="U942" s="2"/>
      <c r="V942" s="2"/>
      <c r="W942" s="2"/>
      <c r="Y942" s="26"/>
    </row>
    <row r="943" spans="20:25" ht="15.75" customHeight="1" x14ac:dyDescent="0.25">
      <c r="T943" s="2"/>
      <c r="U943" s="2"/>
      <c r="V943" s="2"/>
      <c r="W943" s="2"/>
      <c r="Y943" s="26"/>
    </row>
    <row r="944" spans="20:25" ht="15.75" customHeight="1" x14ac:dyDescent="0.25">
      <c r="T944" s="2"/>
      <c r="U944" s="2"/>
      <c r="V944" s="2"/>
      <c r="W944" s="2"/>
      <c r="Y944" s="26"/>
    </row>
    <row r="945" spans="20:25" ht="15.75" customHeight="1" x14ac:dyDescent="0.25">
      <c r="T945" s="2"/>
      <c r="U945" s="2"/>
      <c r="V945" s="2"/>
      <c r="W945" s="2"/>
      <c r="Y945" s="26"/>
    </row>
    <row r="946" spans="20:25" ht="15.75" customHeight="1" x14ac:dyDescent="0.25">
      <c r="T946" s="2"/>
      <c r="U946" s="2"/>
      <c r="V946" s="2"/>
      <c r="W946" s="2"/>
      <c r="Y946" s="26"/>
    </row>
    <row r="947" spans="20:25" ht="15.75" customHeight="1" x14ac:dyDescent="0.25">
      <c r="T947" s="2"/>
      <c r="U947" s="2"/>
      <c r="V947" s="2"/>
      <c r="W947" s="2"/>
      <c r="Y947" s="26"/>
    </row>
    <row r="948" spans="20:25" ht="15.75" customHeight="1" x14ac:dyDescent="0.25">
      <c r="T948" s="2"/>
      <c r="U948" s="2"/>
      <c r="V948" s="2"/>
      <c r="W948" s="2"/>
      <c r="Y948" s="26"/>
    </row>
    <row r="949" spans="20:25" ht="15.75" customHeight="1" x14ac:dyDescent="0.25">
      <c r="T949" s="2"/>
      <c r="U949" s="2"/>
      <c r="V949" s="2"/>
      <c r="W949" s="2"/>
      <c r="Y949" s="26"/>
    </row>
    <row r="950" spans="20:25" ht="15.75" customHeight="1" x14ac:dyDescent="0.25">
      <c r="T950" s="2"/>
      <c r="U950" s="2"/>
      <c r="V950" s="2"/>
      <c r="W950" s="2"/>
      <c r="Y950" s="26"/>
    </row>
    <row r="951" spans="20:25" ht="15.75" customHeight="1" x14ac:dyDescent="0.25">
      <c r="T951" s="2"/>
      <c r="U951" s="2"/>
      <c r="V951" s="2"/>
      <c r="W951" s="2"/>
      <c r="Y951" s="26"/>
    </row>
    <row r="952" spans="20:25" ht="15.75" customHeight="1" x14ac:dyDescent="0.25">
      <c r="T952" s="2"/>
      <c r="U952" s="2"/>
      <c r="V952" s="2"/>
      <c r="W952" s="2"/>
      <c r="Y952" s="26"/>
    </row>
    <row r="953" spans="20:25" ht="15.75" customHeight="1" x14ac:dyDescent="0.25">
      <c r="T953" s="2"/>
      <c r="U953" s="2"/>
      <c r="V953" s="2"/>
      <c r="W953" s="2"/>
      <c r="Y953" s="26"/>
    </row>
    <row r="954" spans="20:25" ht="15.75" customHeight="1" x14ac:dyDescent="0.25">
      <c r="T954" s="2"/>
      <c r="U954" s="2"/>
      <c r="V954" s="2"/>
      <c r="W954" s="2"/>
      <c r="Y954" s="26"/>
    </row>
    <row r="955" spans="20:25" ht="15.75" customHeight="1" x14ac:dyDescent="0.25">
      <c r="T955" s="2"/>
      <c r="U955" s="2"/>
      <c r="V955" s="2"/>
      <c r="W955" s="2"/>
      <c r="Y955" s="26"/>
    </row>
    <row r="956" spans="20:25" ht="15.75" customHeight="1" x14ac:dyDescent="0.25">
      <c r="T956" s="2"/>
      <c r="U956" s="2"/>
      <c r="V956" s="2"/>
      <c r="W956" s="2"/>
      <c r="Y956" s="26"/>
    </row>
    <row r="957" spans="20:25" ht="15.75" customHeight="1" x14ac:dyDescent="0.25">
      <c r="T957" s="2"/>
      <c r="U957" s="2"/>
      <c r="V957" s="2"/>
      <c r="W957" s="2"/>
      <c r="Y957" s="26"/>
    </row>
    <row r="958" spans="20:25" ht="15.75" customHeight="1" x14ac:dyDescent="0.25">
      <c r="T958" s="2"/>
      <c r="U958" s="2"/>
      <c r="V958" s="2"/>
      <c r="W958" s="2"/>
      <c r="Y958" s="26"/>
    </row>
    <row r="959" spans="20:25" ht="15.75" customHeight="1" x14ac:dyDescent="0.25">
      <c r="T959" s="2"/>
      <c r="U959" s="2"/>
      <c r="V959" s="2"/>
      <c r="W959" s="2"/>
      <c r="Y959" s="26"/>
    </row>
    <row r="960" spans="20:25" ht="15.75" customHeight="1" x14ac:dyDescent="0.25">
      <c r="T960" s="2"/>
      <c r="U960" s="2"/>
      <c r="V960" s="2"/>
      <c r="W960" s="2"/>
      <c r="Y960" s="26"/>
    </row>
    <row r="961" spans="20:25" ht="15.75" customHeight="1" x14ac:dyDescent="0.25">
      <c r="T961" s="2"/>
      <c r="U961" s="2"/>
      <c r="V961" s="2"/>
      <c r="W961" s="2"/>
      <c r="Y961" s="26"/>
    </row>
    <row r="962" spans="20:25" ht="15.75" customHeight="1" x14ac:dyDescent="0.25">
      <c r="T962" s="2"/>
      <c r="U962" s="2"/>
      <c r="V962" s="2"/>
      <c r="W962" s="2"/>
      <c r="Y962" s="26"/>
    </row>
    <row r="963" spans="20:25" ht="15.75" customHeight="1" x14ac:dyDescent="0.25">
      <c r="T963" s="2"/>
      <c r="U963" s="2"/>
      <c r="V963" s="2"/>
      <c r="W963" s="2"/>
      <c r="Y963" s="26"/>
    </row>
    <row r="964" spans="20:25" ht="15.75" customHeight="1" x14ac:dyDescent="0.25">
      <c r="T964" s="2"/>
      <c r="U964" s="2"/>
      <c r="V964" s="2"/>
      <c r="W964" s="2"/>
      <c r="Y964" s="26"/>
    </row>
    <row r="965" spans="20:25" ht="15.75" customHeight="1" x14ac:dyDescent="0.25">
      <c r="T965" s="2"/>
      <c r="U965" s="2"/>
      <c r="V965" s="2"/>
      <c r="W965" s="2"/>
      <c r="Y965" s="26"/>
    </row>
    <row r="966" spans="20:25" ht="15.75" customHeight="1" x14ac:dyDescent="0.25">
      <c r="T966" s="2"/>
      <c r="U966" s="2"/>
      <c r="V966" s="2"/>
      <c r="W966" s="2"/>
      <c r="Y966" s="26"/>
    </row>
    <row r="967" spans="20:25" ht="15.75" customHeight="1" x14ac:dyDescent="0.25">
      <c r="T967" s="2"/>
      <c r="U967" s="2"/>
      <c r="V967" s="2"/>
      <c r="W967" s="2"/>
      <c r="Y967" s="26"/>
    </row>
    <row r="968" spans="20:25" ht="15.75" customHeight="1" x14ac:dyDescent="0.25">
      <c r="T968" s="2"/>
      <c r="U968" s="2"/>
      <c r="V968" s="2"/>
      <c r="W968" s="2"/>
      <c r="Y968" s="26"/>
    </row>
    <row r="969" spans="20:25" ht="15.75" customHeight="1" x14ac:dyDescent="0.25">
      <c r="T969" s="2"/>
      <c r="U969" s="2"/>
      <c r="V969" s="2"/>
      <c r="W969" s="2"/>
      <c r="Y969" s="26"/>
    </row>
    <row r="970" spans="20:25" ht="15.75" customHeight="1" x14ac:dyDescent="0.25">
      <c r="T970" s="2"/>
      <c r="U970" s="2"/>
      <c r="V970" s="2"/>
      <c r="W970" s="2"/>
      <c r="Y970" s="26"/>
    </row>
    <row r="971" spans="20:25" ht="15.75" customHeight="1" x14ac:dyDescent="0.25">
      <c r="T971" s="2"/>
      <c r="U971" s="2"/>
      <c r="V971" s="2"/>
      <c r="W971" s="2"/>
      <c r="Y971" s="26"/>
    </row>
    <row r="972" spans="20:25" ht="15.75" customHeight="1" x14ac:dyDescent="0.25">
      <c r="T972" s="2"/>
      <c r="U972" s="2"/>
      <c r="V972" s="2"/>
      <c r="W972" s="2"/>
      <c r="Y972" s="26"/>
    </row>
    <row r="973" spans="20:25" ht="15.75" customHeight="1" x14ac:dyDescent="0.25">
      <c r="T973" s="2"/>
      <c r="U973" s="2"/>
      <c r="V973" s="2"/>
      <c r="W973" s="2"/>
      <c r="Y973" s="26"/>
    </row>
    <row r="974" spans="20:25" ht="15.75" customHeight="1" x14ac:dyDescent="0.25">
      <c r="T974" s="2"/>
      <c r="U974" s="2"/>
      <c r="V974" s="2"/>
      <c r="W974" s="2"/>
      <c r="Y974" s="26"/>
    </row>
    <row r="975" spans="20:25" ht="15.75" customHeight="1" x14ac:dyDescent="0.25">
      <c r="T975" s="2"/>
      <c r="U975" s="2"/>
      <c r="V975" s="2"/>
      <c r="W975" s="2"/>
      <c r="Y975" s="26"/>
    </row>
    <row r="976" spans="20:25" ht="15.75" customHeight="1" x14ac:dyDescent="0.25">
      <c r="T976" s="2"/>
      <c r="U976" s="2"/>
      <c r="V976" s="2"/>
      <c r="W976" s="2"/>
      <c r="Y976" s="26"/>
    </row>
    <row r="977" spans="20:25" ht="15.75" customHeight="1" x14ac:dyDescent="0.25">
      <c r="T977" s="2"/>
      <c r="U977" s="2"/>
      <c r="V977" s="2"/>
      <c r="W977" s="2"/>
      <c r="Y977" s="26"/>
    </row>
    <row r="978" spans="20:25" ht="15.75" customHeight="1" x14ac:dyDescent="0.25">
      <c r="T978" s="2"/>
      <c r="U978" s="2"/>
      <c r="V978" s="2"/>
      <c r="W978" s="2"/>
      <c r="Y978" s="26"/>
    </row>
    <row r="979" spans="20:25" ht="15.75" customHeight="1" x14ac:dyDescent="0.25">
      <c r="T979" s="2"/>
      <c r="U979" s="2"/>
      <c r="V979" s="2"/>
      <c r="W979" s="2"/>
      <c r="Y979" s="26"/>
    </row>
    <row r="980" spans="20:25" ht="15.75" customHeight="1" x14ac:dyDescent="0.25">
      <c r="T980" s="2"/>
      <c r="U980" s="2"/>
      <c r="V980" s="2"/>
      <c r="W980" s="2"/>
      <c r="Y980" s="26"/>
    </row>
    <row r="981" spans="20:25" ht="15.75" customHeight="1" x14ac:dyDescent="0.25">
      <c r="T981" s="2"/>
      <c r="U981" s="2"/>
      <c r="V981" s="2"/>
      <c r="W981" s="2"/>
      <c r="Y981" s="26"/>
    </row>
    <row r="982" spans="20:25" ht="15.75" customHeight="1" x14ac:dyDescent="0.25">
      <c r="T982" s="2"/>
      <c r="U982" s="2"/>
      <c r="V982" s="2"/>
      <c r="W982" s="2"/>
      <c r="Y982" s="26"/>
    </row>
    <row r="983" spans="20:25" ht="15.75" customHeight="1" x14ac:dyDescent="0.25">
      <c r="T983" s="2"/>
      <c r="U983" s="2"/>
      <c r="V983" s="2"/>
      <c r="W983" s="2"/>
      <c r="Y983" s="26"/>
    </row>
    <row r="984" spans="20:25" ht="15.75" customHeight="1" x14ac:dyDescent="0.25">
      <c r="T984" s="2"/>
      <c r="U984" s="2"/>
      <c r="V984" s="2"/>
      <c r="W984" s="2"/>
      <c r="Y984" s="26"/>
    </row>
    <row r="985" spans="20:25" ht="15.75" customHeight="1" x14ac:dyDescent="0.25">
      <c r="T985" s="2"/>
      <c r="U985" s="2"/>
      <c r="V985" s="2"/>
      <c r="W985" s="2"/>
      <c r="Y985" s="26"/>
    </row>
    <row r="986" spans="20:25" ht="15.75" customHeight="1" x14ac:dyDescent="0.25">
      <c r="T986" s="2"/>
      <c r="U986" s="2"/>
      <c r="V986" s="2"/>
      <c r="W986" s="2"/>
      <c r="Y986" s="26"/>
    </row>
    <row r="987" spans="20:25" ht="15.75" customHeight="1" x14ac:dyDescent="0.25">
      <c r="T987" s="2"/>
      <c r="U987" s="2"/>
      <c r="V987" s="2"/>
      <c r="W987" s="2"/>
      <c r="Y987" s="26"/>
    </row>
    <row r="988" spans="20:25" ht="15.75" customHeight="1" x14ac:dyDescent="0.25">
      <c r="T988" s="2"/>
      <c r="U988" s="2"/>
      <c r="V988" s="2"/>
      <c r="W988" s="2"/>
      <c r="Y988" s="26"/>
    </row>
    <row r="989" spans="20:25" ht="15.75" customHeight="1" x14ac:dyDescent="0.25">
      <c r="T989" s="2"/>
      <c r="U989" s="2"/>
      <c r="V989" s="2"/>
      <c r="W989" s="2"/>
      <c r="Y989" s="26"/>
    </row>
    <row r="990" spans="20:25" ht="15.75" customHeight="1" x14ac:dyDescent="0.25">
      <c r="T990" s="2"/>
      <c r="U990" s="2"/>
      <c r="V990" s="2"/>
      <c r="W990" s="2"/>
      <c r="Y990" s="26"/>
    </row>
    <row r="991" spans="20:25" ht="15.75" customHeight="1" x14ac:dyDescent="0.25">
      <c r="T991" s="2"/>
      <c r="U991" s="2"/>
      <c r="V991" s="2"/>
      <c r="W991" s="2"/>
      <c r="Y991" s="26"/>
    </row>
    <row r="992" spans="20:25" ht="15.75" customHeight="1" x14ac:dyDescent="0.25">
      <c r="T992" s="2"/>
      <c r="U992" s="2"/>
      <c r="V992" s="2"/>
      <c r="W992" s="2"/>
      <c r="Y992" s="26"/>
    </row>
    <row r="993" spans="20:25" ht="15.75" customHeight="1" x14ac:dyDescent="0.25">
      <c r="T993" s="2"/>
      <c r="U993" s="2"/>
      <c r="V993" s="2"/>
      <c r="W993" s="2"/>
      <c r="Y993" s="26"/>
    </row>
    <row r="994" spans="20:25" ht="15.75" customHeight="1" x14ac:dyDescent="0.25">
      <c r="T994" s="2"/>
      <c r="U994" s="2"/>
      <c r="V994" s="2"/>
      <c r="W994" s="2"/>
      <c r="Y994" s="26"/>
    </row>
    <row r="995" spans="20:25" ht="15.75" customHeight="1" x14ac:dyDescent="0.25">
      <c r="T995" s="2"/>
      <c r="U995" s="2"/>
      <c r="V995" s="2"/>
      <c r="W995" s="2"/>
      <c r="Y995" s="26"/>
    </row>
    <row r="996" spans="20:25" ht="15.75" customHeight="1" x14ac:dyDescent="0.25">
      <c r="T996" s="2"/>
      <c r="U996" s="2"/>
      <c r="V996" s="2"/>
      <c r="W996" s="2"/>
      <c r="Y996" s="26"/>
    </row>
    <row r="997" spans="20:25" ht="15.75" customHeight="1" x14ac:dyDescent="0.25">
      <c r="T997" s="2"/>
      <c r="U997" s="2"/>
      <c r="V997" s="2"/>
      <c r="W997" s="2"/>
      <c r="Y997" s="26"/>
    </row>
    <row r="998" spans="20:25" ht="15.75" customHeight="1" x14ac:dyDescent="0.25">
      <c r="T998" s="2"/>
      <c r="U998" s="2"/>
      <c r="V998" s="2"/>
      <c r="W998" s="2"/>
      <c r="Y998" s="26"/>
    </row>
    <row r="999" spans="20:25" ht="15.75" customHeight="1" x14ac:dyDescent="0.25">
      <c r="T999" s="2"/>
      <c r="U999" s="2"/>
      <c r="V999" s="2"/>
      <c r="W999" s="2"/>
      <c r="Y999" s="26"/>
    </row>
  </sheetData>
  <autoFilter ref="A1:X1" xr:uid="{00000000-0009-0000-0000-000004000000}"/>
  <mergeCells count="1">
    <mergeCell ref="V68:W6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D1BC-C6DC-448A-9BE7-9E65F102C859}">
  <dimension ref="A1:P84"/>
  <sheetViews>
    <sheetView topLeftCell="A68" workbookViewId="0">
      <selection activeCell="N84" sqref="N84"/>
    </sheetView>
  </sheetViews>
  <sheetFormatPr baseColWidth="10" defaultRowHeight="15" x14ac:dyDescent="0.25"/>
  <cols>
    <col min="1" max="1" width="24.5703125" customWidth="1"/>
    <col min="2" max="2" width="41.42578125" customWidth="1"/>
    <col min="3" max="3" width="9.85546875" style="68" hidden="1" customWidth="1"/>
    <col min="4" max="4" width="11.42578125" style="68" hidden="1" customWidth="1"/>
    <col min="5" max="5" width="16.7109375" style="68" hidden="1" customWidth="1"/>
    <col min="6" max="7" width="0" hidden="1" customWidth="1"/>
    <col min="10" max="10" width="38.140625" hidden="1" customWidth="1"/>
    <col min="11" max="11" width="16.7109375" style="68" hidden="1" customWidth="1"/>
    <col min="12" max="12" width="16.7109375" style="68" bestFit="1" customWidth="1"/>
    <col min="13" max="13" width="16.140625" style="68" customWidth="1"/>
    <col min="14" max="14" width="20.28515625" style="68" customWidth="1"/>
    <col min="15" max="15" width="16" customWidth="1"/>
  </cols>
  <sheetData>
    <row r="1" spans="1:16" x14ac:dyDescent="0.25">
      <c r="A1" s="80" t="s">
        <v>0</v>
      </c>
      <c r="B1" s="81" t="s">
        <v>3</v>
      </c>
      <c r="C1" s="81" t="s">
        <v>19</v>
      </c>
      <c r="D1" s="81" t="s">
        <v>11</v>
      </c>
      <c r="E1" s="81" t="s">
        <v>6</v>
      </c>
      <c r="F1" s="81" t="s">
        <v>10</v>
      </c>
      <c r="G1" s="81" t="s">
        <v>14</v>
      </c>
      <c r="H1" s="81" t="s">
        <v>12</v>
      </c>
      <c r="I1" s="81" t="s">
        <v>13</v>
      </c>
      <c r="J1" s="81" t="s">
        <v>252</v>
      </c>
      <c r="K1" s="82" t="s">
        <v>15</v>
      </c>
      <c r="L1" s="82" t="s">
        <v>16</v>
      </c>
      <c r="M1" s="82" t="s">
        <v>17</v>
      </c>
      <c r="N1" s="83" t="s">
        <v>18</v>
      </c>
    </row>
    <row r="2" spans="1:16" x14ac:dyDescent="0.25">
      <c r="A2" s="84" t="s">
        <v>649</v>
      </c>
      <c r="B2" s="69" t="s">
        <v>214</v>
      </c>
      <c r="C2" s="69" t="s">
        <v>29</v>
      </c>
      <c r="D2" s="69" t="s">
        <v>28</v>
      </c>
      <c r="E2" s="69" t="s">
        <v>42</v>
      </c>
      <c r="F2" s="69" t="s">
        <v>27</v>
      </c>
      <c r="G2" s="69" t="s">
        <v>22</v>
      </c>
      <c r="H2" s="71">
        <v>45107</v>
      </c>
      <c r="I2" s="71">
        <v>45107</v>
      </c>
      <c r="J2" s="69"/>
      <c r="K2" s="70">
        <v>208000</v>
      </c>
      <c r="L2" s="70">
        <v>208000</v>
      </c>
      <c r="M2" s="70">
        <v>39520</v>
      </c>
      <c r="N2" s="85">
        <v>247520</v>
      </c>
      <c r="O2" s="98">
        <v>6240</v>
      </c>
      <c r="P2" t="s">
        <v>462</v>
      </c>
    </row>
    <row r="3" spans="1:16" x14ac:dyDescent="0.25">
      <c r="A3" s="84" t="s">
        <v>650</v>
      </c>
      <c r="B3" s="69" t="s">
        <v>651</v>
      </c>
      <c r="C3" s="69" t="s">
        <v>29</v>
      </c>
      <c r="D3" s="69" t="s">
        <v>28</v>
      </c>
      <c r="E3" s="69" t="s">
        <v>42</v>
      </c>
      <c r="F3" s="69" t="s">
        <v>27</v>
      </c>
      <c r="G3" s="69" t="s">
        <v>22</v>
      </c>
      <c r="H3" s="71">
        <v>45104</v>
      </c>
      <c r="I3" s="71">
        <v>45114</v>
      </c>
      <c r="J3" s="69"/>
      <c r="K3" s="70">
        <v>506760</v>
      </c>
      <c r="L3" s="70">
        <v>506760</v>
      </c>
      <c r="M3" s="70">
        <v>96284.4</v>
      </c>
      <c r="N3" s="85">
        <v>603044.4</v>
      </c>
      <c r="O3" s="98">
        <v>13175.76</v>
      </c>
      <c r="P3" t="s">
        <v>471</v>
      </c>
    </row>
    <row r="4" spans="1:16" x14ac:dyDescent="0.25">
      <c r="A4" s="84" t="s">
        <v>652</v>
      </c>
      <c r="B4" s="69" t="s">
        <v>653</v>
      </c>
      <c r="C4" s="69" t="s">
        <v>29</v>
      </c>
      <c r="D4" s="69" t="s">
        <v>28</v>
      </c>
      <c r="E4" s="69" t="s">
        <v>654</v>
      </c>
      <c r="F4" s="69" t="s">
        <v>27</v>
      </c>
      <c r="G4" s="69" t="s">
        <v>22</v>
      </c>
      <c r="H4" s="71">
        <v>45104</v>
      </c>
      <c r="I4" s="71">
        <v>45104</v>
      </c>
      <c r="J4" s="69"/>
      <c r="K4" s="70">
        <v>66000</v>
      </c>
      <c r="L4" s="70">
        <v>66000</v>
      </c>
      <c r="M4" s="70">
        <v>12540</v>
      </c>
      <c r="N4" s="85">
        <v>78540</v>
      </c>
      <c r="O4" s="98">
        <v>1980</v>
      </c>
      <c r="P4" t="s">
        <v>462</v>
      </c>
    </row>
    <row r="5" spans="1:16" x14ac:dyDescent="0.25">
      <c r="A5" s="84" t="s">
        <v>655</v>
      </c>
      <c r="B5" s="69" t="s">
        <v>656</v>
      </c>
      <c r="C5" s="69" t="s">
        <v>29</v>
      </c>
      <c r="D5" s="69" t="s">
        <v>28</v>
      </c>
      <c r="E5" s="69" t="s">
        <v>42</v>
      </c>
      <c r="F5" s="69" t="s">
        <v>27</v>
      </c>
      <c r="G5" s="69" t="s">
        <v>22</v>
      </c>
      <c r="H5" s="71">
        <v>45104</v>
      </c>
      <c r="I5" s="71">
        <v>45104</v>
      </c>
      <c r="J5" s="69"/>
      <c r="K5" s="70">
        <v>1354680</v>
      </c>
      <c r="L5" s="70">
        <v>1354680</v>
      </c>
      <c r="M5" s="70">
        <v>257389.19999999899</v>
      </c>
      <c r="N5" s="85">
        <v>1612069.2</v>
      </c>
      <c r="O5" s="98">
        <v>35221.68</v>
      </c>
      <c r="P5" t="s">
        <v>471</v>
      </c>
    </row>
    <row r="6" spans="1:16" x14ac:dyDescent="0.25">
      <c r="A6" s="84" t="s">
        <v>657</v>
      </c>
      <c r="B6" s="69" t="s">
        <v>538</v>
      </c>
      <c r="C6" s="69" t="s">
        <v>29</v>
      </c>
      <c r="D6" s="69" t="s">
        <v>28</v>
      </c>
      <c r="E6" s="69" t="s">
        <v>42</v>
      </c>
      <c r="F6" s="69" t="s">
        <v>27</v>
      </c>
      <c r="G6" s="69" t="s">
        <v>22</v>
      </c>
      <c r="H6" s="71">
        <v>45103</v>
      </c>
      <c r="I6" s="71">
        <v>45103</v>
      </c>
      <c r="J6" s="69"/>
      <c r="K6" s="70">
        <v>39984</v>
      </c>
      <c r="L6" s="70">
        <v>39984</v>
      </c>
      <c r="M6" s="70">
        <v>7596.95999999999</v>
      </c>
      <c r="N6" s="85">
        <v>47580.959999999999</v>
      </c>
      <c r="O6" s="98">
        <v>1199.52</v>
      </c>
      <c r="P6" t="s">
        <v>462</v>
      </c>
    </row>
    <row r="7" spans="1:16" x14ac:dyDescent="0.25">
      <c r="A7" s="84" t="s">
        <v>658</v>
      </c>
      <c r="B7" s="69" t="s">
        <v>659</v>
      </c>
      <c r="C7" s="69" t="s">
        <v>29</v>
      </c>
      <c r="D7" s="69" t="s">
        <v>28</v>
      </c>
      <c r="E7" s="69" t="s">
        <v>42</v>
      </c>
      <c r="F7" s="69" t="s">
        <v>27</v>
      </c>
      <c r="G7" s="69" t="s">
        <v>22</v>
      </c>
      <c r="H7" s="71">
        <v>45103</v>
      </c>
      <c r="I7" s="71">
        <v>45103</v>
      </c>
      <c r="J7" s="71">
        <v>45108</v>
      </c>
      <c r="K7" s="70">
        <v>372000</v>
      </c>
      <c r="L7" s="70">
        <v>372000</v>
      </c>
      <c r="M7" s="70">
        <v>70680</v>
      </c>
      <c r="N7" s="85">
        <v>442680</v>
      </c>
      <c r="O7" s="98">
        <v>9672</v>
      </c>
      <c r="P7" t="s">
        <v>471</v>
      </c>
    </row>
    <row r="8" spans="1:16" x14ac:dyDescent="0.25">
      <c r="A8" s="84" t="s">
        <v>660</v>
      </c>
      <c r="B8" s="69" t="s">
        <v>661</v>
      </c>
      <c r="C8" s="69" t="s">
        <v>29</v>
      </c>
      <c r="D8" s="69" t="s">
        <v>662</v>
      </c>
      <c r="E8" s="69" t="s">
        <v>663</v>
      </c>
      <c r="F8" s="69" t="s">
        <v>27</v>
      </c>
      <c r="G8" s="69" t="s">
        <v>22</v>
      </c>
      <c r="H8" s="71">
        <v>45100</v>
      </c>
      <c r="I8" s="71">
        <v>45100</v>
      </c>
      <c r="J8" s="69"/>
      <c r="K8" s="70">
        <v>68026</v>
      </c>
      <c r="L8" s="70">
        <v>68026</v>
      </c>
      <c r="M8" s="70">
        <v>12924.94</v>
      </c>
      <c r="N8" s="85">
        <v>80950.94</v>
      </c>
      <c r="O8" s="98">
        <v>1768.68</v>
      </c>
      <c r="P8" t="s">
        <v>471</v>
      </c>
    </row>
    <row r="9" spans="1:16" x14ac:dyDescent="0.25">
      <c r="A9" s="84" t="s">
        <v>664</v>
      </c>
      <c r="B9" s="69" t="s">
        <v>665</v>
      </c>
      <c r="C9" s="69" t="s">
        <v>29</v>
      </c>
      <c r="D9" s="69" t="s">
        <v>28</v>
      </c>
      <c r="E9" s="69" t="s">
        <v>42</v>
      </c>
      <c r="F9" s="69" t="s">
        <v>61</v>
      </c>
      <c r="G9" s="69" t="s">
        <v>22</v>
      </c>
      <c r="H9" s="71">
        <v>45100</v>
      </c>
      <c r="I9" s="71">
        <v>45100</v>
      </c>
      <c r="J9" s="71">
        <v>45105</v>
      </c>
      <c r="K9" s="70">
        <v>453870</v>
      </c>
      <c r="L9" s="70">
        <v>453870</v>
      </c>
      <c r="M9" s="70">
        <v>86235.3</v>
      </c>
      <c r="N9" s="85">
        <v>540105.30000000005</v>
      </c>
      <c r="O9" s="98">
        <v>11800.62</v>
      </c>
      <c r="P9" t="s">
        <v>471</v>
      </c>
    </row>
    <row r="10" spans="1:16" x14ac:dyDescent="0.25">
      <c r="A10" s="84" t="s">
        <v>666</v>
      </c>
      <c r="B10" s="69" t="s">
        <v>667</v>
      </c>
      <c r="C10" s="69" t="s">
        <v>29</v>
      </c>
      <c r="D10" s="69" t="s">
        <v>28</v>
      </c>
      <c r="E10" s="69" t="s">
        <v>128</v>
      </c>
      <c r="F10" s="69" t="s">
        <v>47</v>
      </c>
      <c r="G10" s="69" t="s">
        <v>668</v>
      </c>
      <c r="H10" s="71">
        <v>45100</v>
      </c>
      <c r="I10" s="71">
        <v>45100</v>
      </c>
      <c r="J10" s="69"/>
      <c r="K10" s="70">
        <v>569000</v>
      </c>
      <c r="L10" s="70">
        <v>569000</v>
      </c>
      <c r="M10" s="70">
        <v>108110</v>
      </c>
      <c r="N10" s="85">
        <v>677110</v>
      </c>
      <c r="O10" s="98">
        <v>14794</v>
      </c>
      <c r="P10" t="s">
        <v>471</v>
      </c>
    </row>
    <row r="11" spans="1:16" x14ac:dyDescent="0.25">
      <c r="A11" s="84" t="s">
        <v>669</v>
      </c>
      <c r="B11" s="69" t="s">
        <v>670</v>
      </c>
      <c r="C11" s="69" t="s">
        <v>29</v>
      </c>
      <c r="D11" s="69" t="s">
        <v>28</v>
      </c>
      <c r="E11" s="69" t="s">
        <v>114</v>
      </c>
      <c r="F11" s="69" t="s">
        <v>47</v>
      </c>
      <c r="G11" s="69" t="s">
        <v>668</v>
      </c>
      <c r="H11" s="71">
        <v>45100</v>
      </c>
      <c r="I11" s="71">
        <v>45100</v>
      </c>
      <c r="J11" s="69"/>
      <c r="K11" s="70">
        <v>601096</v>
      </c>
      <c r="L11" s="70">
        <v>601096</v>
      </c>
      <c r="M11" s="70">
        <v>114208.24</v>
      </c>
      <c r="N11" s="85">
        <v>715304.24</v>
      </c>
      <c r="O11" s="98">
        <v>18032.88</v>
      </c>
      <c r="P11" t="s">
        <v>462</v>
      </c>
    </row>
    <row r="12" spans="1:16" x14ac:dyDescent="0.25">
      <c r="A12" s="84" t="s">
        <v>671</v>
      </c>
      <c r="B12" s="69" t="s">
        <v>672</v>
      </c>
      <c r="C12" s="69" t="s">
        <v>29</v>
      </c>
      <c r="D12" s="69" t="s">
        <v>28</v>
      </c>
      <c r="E12" s="69" t="s">
        <v>42</v>
      </c>
      <c r="F12" s="69" t="s">
        <v>61</v>
      </c>
      <c r="G12" s="69" t="s">
        <v>22</v>
      </c>
      <c r="H12" s="71">
        <v>45100</v>
      </c>
      <c r="I12" s="71">
        <v>45100</v>
      </c>
      <c r="J12" s="69"/>
      <c r="K12" s="70">
        <v>22000</v>
      </c>
      <c r="L12" s="70">
        <v>22000</v>
      </c>
      <c r="M12" s="70">
        <v>4180</v>
      </c>
      <c r="N12" s="85">
        <v>26180</v>
      </c>
      <c r="O12" s="98">
        <v>660</v>
      </c>
      <c r="P12" t="s">
        <v>462</v>
      </c>
    </row>
    <row r="13" spans="1:16" x14ac:dyDescent="0.25">
      <c r="A13" s="84" t="s">
        <v>673</v>
      </c>
      <c r="B13" s="69" t="s">
        <v>674</v>
      </c>
      <c r="C13" s="69" t="s">
        <v>29</v>
      </c>
      <c r="D13" s="69" t="s">
        <v>28</v>
      </c>
      <c r="E13" s="69" t="s">
        <v>104</v>
      </c>
      <c r="F13" s="69" t="s">
        <v>27</v>
      </c>
      <c r="G13" s="69" t="s">
        <v>22</v>
      </c>
      <c r="H13" s="71">
        <v>45100</v>
      </c>
      <c r="I13" s="71">
        <v>45100</v>
      </c>
      <c r="J13" s="71">
        <v>45108</v>
      </c>
      <c r="K13" s="70">
        <v>65016</v>
      </c>
      <c r="L13" s="70">
        <v>65016</v>
      </c>
      <c r="M13" s="70">
        <v>12353.039999999901</v>
      </c>
      <c r="N13" s="85">
        <v>77369.039999999994</v>
      </c>
      <c r="O13" s="98">
        <v>1300.32</v>
      </c>
      <c r="P13" t="s">
        <v>479</v>
      </c>
    </row>
    <row r="14" spans="1:16" x14ac:dyDescent="0.25">
      <c r="A14" s="84" t="s">
        <v>675</v>
      </c>
      <c r="B14" s="69" t="s">
        <v>676</v>
      </c>
      <c r="C14" s="69" t="s">
        <v>29</v>
      </c>
      <c r="D14" s="69" t="s">
        <v>662</v>
      </c>
      <c r="E14" s="69" t="s">
        <v>42</v>
      </c>
      <c r="F14" s="69" t="s">
        <v>27</v>
      </c>
      <c r="G14" s="69" t="s">
        <v>22</v>
      </c>
      <c r="H14" s="71">
        <v>45100</v>
      </c>
      <c r="I14" s="71">
        <v>45100</v>
      </c>
      <c r="J14" s="69"/>
      <c r="K14" s="70">
        <v>722970</v>
      </c>
      <c r="L14" s="70">
        <v>782970</v>
      </c>
      <c r="M14" s="70">
        <v>148764.29999999999</v>
      </c>
      <c r="N14" s="85">
        <v>931734.3</v>
      </c>
      <c r="O14" s="98">
        <v>18797.22</v>
      </c>
      <c r="P14" t="s">
        <v>471</v>
      </c>
    </row>
    <row r="15" spans="1:16" x14ac:dyDescent="0.25">
      <c r="A15" s="84" t="s">
        <v>677</v>
      </c>
      <c r="B15" s="69" t="s">
        <v>678</v>
      </c>
      <c r="C15" s="69" t="s">
        <v>29</v>
      </c>
      <c r="D15" s="69" t="s">
        <v>28</v>
      </c>
      <c r="E15" s="69" t="s">
        <v>42</v>
      </c>
      <c r="F15" s="69" t="s">
        <v>61</v>
      </c>
      <c r="G15" s="69" t="s">
        <v>22</v>
      </c>
      <c r="H15" s="71">
        <v>45099</v>
      </c>
      <c r="I15" s="71">
        <v>45099</v>
      </c>
      <c r="J15" s="69"/>
      <c r="K15" s="70">
        <v>15000</v>
      </c>
      <c r="L15" s="70">
        <v>15000</v>
      </c>
      <c r="M15" s="70">
        <v>2850</v>
      </c>
      <c r="N15" s="85">
        <v>17850</v>
      </c>
      <c r="O15" s="98">
        <v>450</v>
      </c>
      <c r="P15" t="s">
        <v>462</v>
      </c>
    </row>
    <row r="16" spans="1:16" x14ac:dyDescent="0.25">
      <c r="A16" s="84" t="s">
        <v>679</v>
      </c>
      <c r="B16" s="69" t="s">
        <v>680</v>
      </c>
      <c r="C16" s="69" t="s">
        <v>29</v>
      </c>
      <c r="D16" s="69" t="s">
        <v>28</v>
      </c>
      <c r="E16" s="69" t="s">
        <v>307</v>
      </c>
      <c r="F16" s="69" t="s">
        <v>27</v>
      </c>
      <c r="G16" s="69" t="s">
        <v>22</v>
      </c>
      <c r="H16" s="71">
        <v>45099</v>
      </c>
      <c r="I16" s="71">
        <v>45099</v>
      </c>
      <c r="J16" s="69"/>
      <c r="K16" s="70">
        <v>22000</v>
      </c>
      <c r="L16" s="70">
        <v>22000</v>
      </c>
      <c r="M16" s="70">
        <v>4180</v>
      </c>
      <c r="N16" s="85">
        <v>26180</v>
      </c>
      <c r="O16" s="98">
        <v>660</v>
      </c>
      <c r="P16" t="s">
        <v>462</v>
      </c>
    </row>
    <row r="17" spans="1:16" x14ac:dyDescent="0.25">
      <c r="A17" s="84" t="s">
        <v>681</v>
      </c>
      <c r="B17" s="69" t="s">
        <v>682</v>
      </c>
      <c r="C17" s="69" t="s">
        <v>29</v>
      </c>
      <c r="D17" s="69" t="s">
        <v>28</v>
      </c>
      <c r="E17" s="69" t="s">
        <v>42</v>
      </c>
      <c r="F17" s="69" t="s">
        <v>33</v>
      </c>
      <c r="G17" s="69" t="s">
        <v>22</v>
      </c>
      <c r="H17" s="71">
        <v>45099</v>
      </c>
      <c r="I17" s="71">
        <v>45099</v>
      </c>
      <c r="J17" s="69"/>
      <c r="K17" s="70">
        <v>86001.600000000006</v>
      </c>
      <c r="L17" s="70">
        <v>86001.600000000006</v>
      </c>
      <c r="M17" s="70">
        <v>16340.304</v>
      </c>
      <c r="N17" s="85">
        <v>102341.90399999999</v>
      </c>
      <c r="O17" s="98">
        <v>2580.0500000000002</v>
      </c>
      <c r="P17" t="s">
        <v>462</v>
      </c>
    </row>
    <row r="18" spans="1:16" x14ac:dyDescent="0.25">
      <c r="A18" s="84" t="s">
        <v>683</v>
      </c>
      <c r="B18" s="69" t="s">
        <v>684</v>
      </c>
      <c r="C18" s="69" t="s">
        <v>29</v>
      </c>
      <c r="D18" s="69" t="s">
        <v>28</v>
      </c>
      <c r="E18" s="69" t="s">
        <v>42</v>
      </c>
      <c r="F18" s="69" t="s">
        <v>27</v>
      </c>
      <c r="G18" s="69" t="s">
        <v>22</v>
      </c>
      <c r="H18" s="71">
        <v>45098</v>
      </c>
      <c r="I18" s="71">
        <v>45098</v>
      </c>
      <c r="J18" s="69"/>
      <c r="K18" s="70">
        <v>3103126</v>
      </c>
      <c r="L18" s="70">
        <v>3103126</v>
      </c>
      <c r="M18" s="70">
        <v>589593.93999999994</v>
      </c>
      <c r="N18" s="85">
        <v>3692719.94</v>
      </c>
      <c r="O18" s="98">
        <v>80681.279999999999</v>
      </c>
      <c r="P18" t="s">
        <v>471</v>
      </c>
    </row>
    <row r="19" spans="1:16" x14ac:dyDescent="0.25">
      <c r="A19" s="84" t="s">
        <v>685</v>
      </c>
      <c r="B19" s="69" t="s">
        <v>686</v>
      </c>
      <c r="C19" s="69" t="s">
        <v>29</v>
      </c>
      <c r="D19" s="69" t="s">
        <v>28</v>
      </c>
      <c r="E19" s="69" t="s">
        <v>36</v>
      </c>
      <c r="F19" s="69" t="s">
        <v>47</v>
      </c>
      <c r="G19" s="69" t="s">
        <v>668</v>
      </c>
      <c r="H19" s="71">
        <v>45098</v>
      </c>
      <c r="I19" s="71">
        <v>45098</v>
      </c>
      <c r="J19" s="69"/>
      <c r="K19" s="70">
        <v>22002</v>
      </c>
      <c r="L19" s="70">
        <v>22002</v>
      </c>
      <c r="M19" s="70">
        <v>4180.38</v>
      </c>
      <c r="N19" s="85">
        <v>26182.38</v>
      </c>
      <c r="O19" s="98">
        <v>660.06</v>
      </c>
      <c r="P19" t="s">
        <v>462</v>
      </c>
    </row>
    <row r="20" spans="1:16" x14ac:dyDescent="0.25">
      <c r="A20" s="84" t="s">
        <v>687</v>
      </c>
      <c r="B20" s="69" t="s">
        <v>688</v>
      </c>
      <c r="C20" s="69" t="s">
        <v>29</v>
      </c>
      <c r="D20" s="69" t="s">
        <v>28</v>
      </c>
      <c r="E20" s="69" t="s">
        <v>42</v>
      </c>
      <c r="F20" s="69" t="s">
        <v>61</v>
      </c>
      <c r="G20" s="69" t="s">
        <v>22</v>
      </c>
      <c r="H20" s="71">
        <v>45098</v>
      </c>
      <c r="I20" s="71">
        <v>45098</v>
      </c>
      <c r="J20" s="69"/>
      <c r="K20" s="70">
        <v>387984</v>
      </c>
      <c r="L20" s="70">
        <v>387984</v>
      </c>
      <c r="M20" s="70">
        <v>73716.960000000006</v>
      </c>
      <c r="N20" s="85">
        <v>461700.96</v>
      </c>
      <c r="O20" s="98">
        <v>10087.58</v>
      </c>
      <c r="P20" t="s">
        <v>471</v>
      </c>
    </row>
    <row r="21" spans="1:16" x14ac:dyDescent="0.25">
      <c r="A21" s="84" t="s">
        <v>689</v>
      </c>
      <c r="B21" s="69" t="s">
        <v>690</v>
      </c>
      <c r="C21" s="69" t="s">
        <v>29</v>
      </c>
      <c r="D21" s="69" t="s">
        <v>28</v>
      </c>
      <c r="E21" s="69" t="s">
        <v>691</v>
      </c>
      <c r="F21" s="69" t="s">
        <v>33</v>
      </c>
      <c r="G21" s="69" t="s">
        <v>22</v>
      </c>
      <c r="H21" s="71">
        <v>45098</v>
      </c>
      <c r="I21" s="71">
        <v>45098</v>
      </c>
      <c r="J21" s="69"/>
      <c r="K21" s="70">
        <v>872344</v>
      </c>
      <c r="L21" s="70">
        <v>922344</v>
      </c>
      <c r="M21" s="70">
        <v>175245.36</v>
      </c>
      <c r="N21" s="85">
        <v>1097589.3600000001</v>
      </c>
      <c r="O21" s="98">
        <v>17446.88</v>
      </c>
      <c r="P21" t="s">
        <v>479</v>
      </c>
    </row>
    <row r="22" spans="1:16" x14ac:dyDescent="0.25">
      <c r="A22" s="84" t="s">
        <v>692</v>
      </c>
      <c r="B22" s="69" t="s">
        <v>226</v>
      </c>
      <c r="C22" s="69" t="s">
        <v>29</v>
      </c>
      <c r="D22" s="69" t="s">
        <v>28</v>
      </c>
      <c r="E22" s="69" t="s">
        <v>42</v>
      </c>
      <c r="F22" s="69" t="s">
        <v>27</v>
      </c>
      <c r="G22" s="69" t="s">
        <v>22</v>
      </c>
      <c r="H22" s="71">
        <v>45098</v>
      </c>
      <c r="I22" s="71">
        <v>45098</v>
      </c>
      <c r="J22" s="71">
        <v>45105</v>
      </c>
      <c r="K22" s="70">
        <v>463000</v>
      </c>
      <c r="L22" s="70">
        <v>463000</v>
      </c>
      <c r="M22" s="70">
        <v>87970</v>
      </c>
      <c r="N22" s="85">
        <v>550970</v>
      </c>
      <c r="O22" s="98">
        <v>12038</v>
      </c>
      <c r="P22" t="s">
        <v>471</v>
      </c>
    </row>
    <row r="23" spans="1:16" x14ac:dyDescent="0.25">
      <c r="A23" s="84" t="s">
        <v>693</v>
      </c>
      <c r="B23" s="69" t="s">
        <v>694</v>
      </c>
      <c r="C23" s="69" t="s">
        <v>29</v>
      </c>
      <c r="D23" s="69" t="s">
        <v>28</v>
      </c>
      <c r="E23" s="69" t="s">
        <v>42</v>
      </c>
      <c r="F23" s="69" t="s">
        <v>27</v>
      </c>
      <c r="G23" s="69" t="s">
        <v>22</v>
      </c>
      <c r="H23" s="71">
        <v>45097</v>
      </c>
      <c r="I23" s="71">
        <v>45097</v>
      </c>
      <c r="J23" s="71">
        <v>45108</v>
      </c>
      <c r="K23" s="70">
        <v>1429640</v>
      </c>
      <c r="L23" s="70">
        <v>1429640</v>
      </c>
      <c r="M23" s="70">
        <v>271631.59999999998</v>
      </c>
      <c r="N23" s="85">
        <v>1701271.6</v>
      </c>
      <c r="O23" s="98">
        <v>37170.639999999999</v>
      </c>
      <c r="P23" t="s">
        <v>471</v>
      </c>
    </row>
    <row r="24" spans="1:16" x14ac:dyDescent="0.25">
      <c r="A24" s="84" t="s">
        <v>695</v>
      </c>
      <c r="B24" s="69" t="s">
        <v>696</v>
      </c>
      <c r="C24" s="69" t="s">
        <v>29</v>
      </c>
      <c r="D24" s="69" t="s">
        <v>28</v>
      </c>
      <c r="E24" s="69" t="s">
        <v>42</v>
      </c>
      <c r="F24" s="69" t="s">
        <v>27</v>
      </c>
      <c r="G24" s="69" t="s">
        <v>22</v>
      </c>
      <c r="H24" s="71">
        <v>45091</v>
      </c>
      <c r="I24" s="71">
        <v>45091</v>
      </c>
      <c r="J24" s="71">
        <v>45099</v>
      </c>
      <c r="K24" s="70">
        <v>506708.8</v>
      </c>
      <c r="L24" s="70">
        <v>566708.80000000005</v>
      </c>
      <c r="M24" s="70">
        <v>107674.67200000001</v>
      </c>
      <c r="N24" s="85">
        <v>674383.47199999995</v>
      </c>
    </row>
    <row r="25" spans="1:16" x14ac:dyDescent="0.25">
      <c r="A25" s="84" t="s">
        <v>697</v>
      </c>
      <c r="B25" s="69" t="s">
        <v>698</v>
      </c>
      <c r="C25" s="69" t="s">
        <v>29</v>
      </c>
      <c r="D25" s="69" t="s">
        <v>28</v>
      </c>
      <c r="E25" s="69" t="s">
        <v>663</v>
      </c>
      <c r="F25" s="69" t="s">
        <v>33</v>
      </c>
      <c r="G25" s="69" t="s">
        <v>22</v>
      </c>
      <c r="H25" s="71">
        <v>45091</v>
      </c>
      <c r="I25" s="71">
        <v>45092</v>
      </c>
      <c r="J25" s="71">
        <v>45108</v>
      </c>
      <c r="K25" s="70">
        <v>5315889.84</v>
      </c>
      <c r="L25" s="70">
        <v>6635889.8399999999</v>
      </c>
      <c r="M25" s="70">
        <v>1260819.0696</v>
      </c>
      <c r="N25" s="85">
        <v>7896708.9095999999</v>
      </c>
      <c r="O25" s="98">
        <v>126689.65</v>
      </c>
      <c r="P25" t="s">
        <v>807</v>
      </c>
    </row>
    <row r="26" spans="1:16" x14ac:dyDescent="0.25">
      <c r="A26" s="84" t="s">
        <v>699</v>
      </c>
      <c r="B26" s="69" t="s">
        <v>700</v>
      </c>
      <c r="C26" s="69" t="s">
        <v>29</v>
      </c>
      <c r="D26" s="69" t="s">
        <v>28</v>
      </c>
      <c r="E26" s="69" t="s">
        <v>104</v>
      </c>
      <c r="F26" s="69" t="s">
        <v>33</v>
      </c>
      <c r="G26" s="69" t="s">
        <v>22</v>
      </c>
      <c r="H26" s="71">
        <v>45086</v>
      </c>
      <c r="I26" s="71">
        <v>45086</v>
      </c>
      <c r="J26" s="71">
        <v>45108</v>
      </c>
      <c r="K26" s="70">
        <v>1581808</v>
      </c>
      <c r="L26" s="70">
        <v>1756808</v>
      </c>
      <c r="M26" s="70">
        <v>333793.52</v>
      </c>
      <c r="N26" s="85">
        <v>2090601.52</v>
      </c>
      <c r="O26" s="98">
        <v>41127</v>
      </c>
      <c r="P26" t="s">
        <v>808</v>
      </c>
    </row>
    <row r="27" spans="1:16" x14ac:dyDescent="0.25">
      <c r="A27" s="84" t="s">
        <v>702</v>
      </c>
      <c r="B27" s="69" t="s">
        <v>703</v>
      </c>
      <c r="C27" s="69" t="s">
        <v>29</v>
      </c>
      <c r="D27" s="69" t="s">
        <v>28</v>
      </c>
      <c r="E27" s="69" t="s">
        <v>704</v>
      </c>
      <c r="F27" s="69" t="s">
        <v>33</v>
      </c>
      <c r="G27" s="69" t="s">
        <v>22</v>
      </c>
      <c r="H27" s="71">
        <v>45097</v>
      </c>
      <c r="I27" s="71">
        <v>45097</v>
      </c>
      <c r="J27" s="69"/>
      <c r="K27" s="70">
        <v>141012</v>
      </c>
      <c r="L27" s="70">
        <v>141012</v>
      </c>
      <c r="M27" s="70">
        <v>26792.28</v>
      </c>
      <c r="N27" s="85">
        <v>167804.28</v>
      </c>
      <c r="O27" s="97">
        <v>4230.3599999999997</v>
      </c>
      <c r="P27" t="s">
        <v>462</v>
      </c>
    </row>
    <row r="28" spans="1:16" x14ac:dyDescent="0.25">
      <c r="A28" s="84" t="s">
        <v>705</v>
      </c>
      <c r="B28" s="69" t="s">
        <v>706</v>
      </c>
      <c r="C28" s="69" t="s">
        <v>29</v>
      </c>
      <c r="D28" s="69" t="s">
        <v>28</v>
      </c>
      <c r="E28" s="69" t="s">
        <v>144</v>
      </c>
      <c r="F28" s="69" t="s">
        <v>27</v>
      </c>
      <c r="G28" s="69" t="s">
        <v>22</v>
      </c>
      <c r="H28" s="71">
        <v>45097</v>
      </c>
      <c r="I28" s="71">
        <v>45097</v>
      </c>
      <c r="J28" s="69"/>
      <c r="K28" s="70">
        <v>129992</v>
      </c>
      <c r="L28" s="70">
        <v>129992</v>
      </c>
      <c r="M28" s="70">
        <v>24698.48</v>
      </c>
      <c r="N28" s="85">
        <v>154690.48000000001</v>
      </c>
      <c r="O28" s="97">
        <v>3900</v>
      </c>
      <c r="P28" t="s">
        <v>462</v>
      </c>
    </row>
    <row r="29" spans="1:16" x14ac:dyDescent="0.25">
      <c r="A29" s="84" t="s">
        <v>707</v>
      </c>
      <c r="B29" s="69" t="s">
        <v>708</v>
      </c>
      <c r="C29" s="69" t="s">
        <v>29</v>
      </c>
      <c r="D29" s="69" t="s">
        <v>28</v>
      </c>
      <c r="E29" s="69" t="s">
        <v>39</v>
      </c>
      <c r="F29" s="69" t="s">
        <v>27</v>
      </c>
      <c r="G29" s="69" t="s">
        <v>22</v>
      </c>
      <c r="H29" s="71">
        <v>45094</v>
      </c>
      <c r="I29" s="71">
        <v>45094</v>
      </c>
      <c r="J29" s="69"/>
      <c r="K29" s="70">
        <v>119002.5</v>
      </c>
      <c r="L29" s="70">
        <v>119002.5</v>
      </c>
      <c r="M29" s="70">
        <v>22610.474999999999</v>
      </c>
      <c r="N29" s="85">
        <v>141612.97500000001</v>
      </c>
      <c r="O29" s="97">
        <v>3570</v>
      </c>
      <c r="P29" t="s">
        <v>462</v>
      </c>
    </row>
    <row r="30" spans="1:16" x14ac:dyDescent="0.25">
      <c r="A30" s="84" t="s">
        <v>709</v>
      </c>
      <c r="B30" s="69" t="s">
        <v>710</v>
      </c>
      <c r="C30" s="69" t="s">
        <v>29</v>
      </c>
      <c r="D30" s="69" t="s">
        <v>28</v>
      </c>
      <c r="E30" s="69" t="s">
        <v>42</v>
      </c>
      <c r="F30" s="69" t="s">
        <v>61</v>
      </c>
      <c r="G30" s="69" t="s">
        <v>22</v>
      </c>
      <c r="H30" s="71">
        <v>45094</v>
      </c>
      <c r="I30" s="71">
        <v>45094</v>
      </c>
      <c r="J30" s="69"/>
      <c r="K30" s="70">
        <v>453870</v>
      </c>
      <c r="L30" s="70">
        <v>483870</v>
      </c>
      <c r="M30" s="70">
        <v>91935.3</v>
      </c>
      <c r="N30" s="85">
        <v>575805.30000000005</v>
      </c>
      <c r="O30" s="98">
        <v>11801</v>
      </c>
      <c r="P30" t="s">
        <v>804</v>
      </c>
    </row>
    <row r="31" spans="1:16" x14ac:dyDescent="0.25">
      <c r="A31" s="84" t="s">
        <v>711</v>
      </c>
      <c r="B31" s="69" t="s">
        <v>712</v>
      </c>
      <c r="C31" s="69" t="s">
        <v>29</v>
      </c>
      <c r="D31" s="69" t="s">
        <v>28</v>
      </c>
      <c r="E31" s="69" t="s">
        <v>713</v>
      </c>
      <c r="F31" s="69" t="s">
        <v>33</v>
      </c>
      <c r="G31" s="69" t="s">
        <v>22</v>
      </c>
      <c r="H31" s="71">
        <v>45092</v>
      </c>
      <c r="I31" s="71">
        <v>45092</v>
      </c>
      <c r="J31" s="69"/>
      <c r="K31" s="70">
        <v>3184390</v>
      </c>
      <c r="L31" s="70">
        <v>3184390</v>
      </c>
      <c r="M31" s="70">
        <v>605034.1</v>
      </c>
      <c r="N31" s="85">
        <v>3789424.1</v>
      </c>
      <c r="O31" s="98">
        <v>84355</v>
      </c>
      <c r="P31" t="s">
        <v>804</v>
      </c>
    </row>
    <row r="32" spans="1:16" x14ac:dyDescent="0.25">
      <c r="A32" s="84" t="s">
        <v>714</v>
      </c>
      <c r="B32" s="69" t="s">
        <v>330</v>
      </c>
      <c r="C32" s="69" t="s">
        <v>29</v>
      </c>
      <c r="D32" s="69" t="s">
        <v>28</v>
      </c>
      <c r="E32" s="69" t="s">
        <v>42</v>
      </c>
      <c r="F32" s="69" t="s">
        <v>27</v>
      </c>
      <c r="G32" s="69" t="s">
        <v>22</v>
      </c>
      <c r="H32" s="71">
        <v>45092</v>
      </c>
      <c r="I32" s="71">
        <v>45092</v>
      </c>
      <c r="J32" s="69"/>
      <c r="K32" s="70">
        <v>528000</v>
      </c>
      <c r="L32" s="70">
        <v>528000</v>
      </c>
      <c r="M32" s="70">
        <v>100320</v>
      </c>
      <c r="N32" s="85">
        <v>628320</v>
      </c>
      <c r="O32" s="98">
        <v>15840</v>
      </c>
      <c r="P32" t="s">
        <v>462</v>
      </c>
    </row>
    <row r="33" spans="1:16" x14ac:dyDescent="0.25">
      <c r="A33" s="84" t="s">
        <v>715</v>
      </c>
      <c r="B33" s="69" t="s">
        <v>716</v>
      </c>
      <c r="C33" s="69" t="s">
        <v>29</v>
      </c>
      <c r="D33" s="69" t="s">
        <v>28</v>
      </c>
      <c r="E33" s="69" t="s">
        <v>42</v>
      </c>
      <c r="F33" s="69" t="s">
        <v>27</v>
      </c>
      <c r="G33" s="69" t="s">
        <v>22</v>
      </c>
      <c r="H33" s="71">
        <v>45091</v>
      </c>
      <c r="I33" s="71">
        <v>45091</v>
      </c>
      <c r="J33" s="69"/>
      <c r="K33" s="70">
        <v>1200432</v>
      </c>
      <c r="L33" s="70">
        <v>1230432</v>
      </c>
      <c r="M33" s="70">
        <v>233782.08</v>
      </c>
      <c r="N33" s="85">
        <v>1464214.08</v>
      </c>
      <c r="O33" s="98">
        <v>24009</v>
      </c>
      <c r="P33" t="s">
        <v>479</v>
      </c>
    </row>
    <row r="34" spans="1:16" x14ac:dyDescent="0.25">
      <c r="A34" s="84" t="s">
        <v>717</v>
      </c>
      <c r="B34" s="69" t="s">
        <v>718</v>
      </c>
      <c r="C34" s="69" t="s">
        <v>29</v>
      </c>
      <c r="D34" s="69" t="s">
        <v>28</v>
      </c>
      <c r="E34" s="69" t="s">
        <v>42</v>
      </c>
      <c r="F34" s="69" t="s">
        <v>33</v>
      </c>
      <c r="G34" s="69" t="s">
        <v>22</v>
      </c>
      <c r="H34" s="71">
        <v>45091</v>
      </c>
      <c r="I34" s="71">
        <v>45093</v>
      </c>
      <c r="J34" s="69"/>
      <c r="K34" s="70">
        <v>495661</v>
      </c>
      <c r="L34" s="70">
        <v>525661</v>
      </c>
      <c r="M34" s="70">
        <v>99875.59</v>
      </c>
      <c r="N34" s="85">
        <v>625536.59</v>
      </c>
      <c r="O34" s="98">
        <v>12887</v>
      </c>
      <c r="P34" t="s">
        <v>471</v>
      </c>
    </row>
    <row r="35" spans="1:16" x14ac:dyDescent="0.25">
      <c r="A35" s="84" t="s">
        <v>719</v>
      </c>
      <c r="B35" s="69" t="s">
        <v>720</v>
      </c>
      <c r="C35" s="69" t="s">
        <v>29</v>
      </c>
      <c r="D35" s="69" t="s">
        <v>28</v>
      </c>
      <c r="E35" s="69" t="s">
        <v>42</v>
      </c>
      <c r="F35" s="69" t="s">
        <v>47</v>
      </c>
      <c r="G35" s="69" t="s">
        <v>22</v>
      </c>
      <c r="H35" s="71">
        <v>45090</v>
      </c>
      <c r="I35" s="71">
        <v>45090</v>
      </c>
      <c r="J35" s="69"/>
      <c r="K35" s="70">
        <v>393176</v>
      </c>
      <c r="L35" s="70">
        <v>393176</v>
      </c>
      <c r="M35" s="70">
        <v>74703.44</v>
      </c>
      <c r="N35" s="85">
        <v>467879.44</v>
      </c>
      <c r="O35" s="98">
        <v>10223</v>
      </c>
      <c r="P35" t="s">
        <v>471</v>
      </c>
    </row>
    <row r="36" spans="1:16" x14ac:dyDescent="0.25">
      <c r="A36" s="84" t="s">
        <v>721</v>
      </c>
      <c r="B36" s="69" t="s">
        <v>722</v>
      </c>
      <c r="C36" s="69" t="s">
        <v>29</v>
      </c>
      <c r="D36" s="69" t="s">
        <v>28</v>
      </c>
      <c r="E36" s="69" t="s">
        <v>36</v>
      </c>
      <c r="F36" s="69" t="s">
        <v>27</v>
      </c>
      <c r="G36" s="69" t="s">
        <v>22</v>
      </c>
      <c r="H36" s="71">
        <v>45090</v>
      </c>
      <c r="I36" s="71">
        <v>45090</v>
      </c>
      <c r="J36" s="69"/>
      <c r="K36" s="70">
        <v>1713204</v>
      </c>
      <c r="L36" s="70">
        <v>1713204</v>
      </c>
      <c r="M36" s="70">
        <v>325508.76</v>
      </c>
      <c r="N36" s="85">
        <v>2038712.76</v>
      </c>
      <c r="O36" s="98">
        <v>44543</v>
      </c>
      <c r="P36" t="s">
        <v>471</v>
      </c>
    </row>
    <row r="37" spans="1:16" x14ac:dyDescent="0.25">
      <c r="A37" s="84" t="s">
        <v>723</v>
      </c>
      <c r="B37" s="69" t="s">
        <v>583</v>
      </c>
      <c r="C37" s="69" t="s">
        <v>29</v>
      </c>
      <c r="D37" s="69" t="s">
        <v>28</v>
      </c>
      <c r="E37" s="69" t="s">
        <v>585</v>
      </c>
      <c r="F37" s="69" t="s">
        <v>27</v>
      </c>
      <c r="G37" s="69" t="s">
        <v>22</v>
      </c>
      <c r="H37" s="71">
        <v>45090</v>
      </c>
      <c r="I37" s="71">
        <v>45090</v>
      </c>
      <c r="J37" s="69"/>
      <c r="K37" s="70">
        <v>252000</v>
      </c>
      <c r="L37" s="70">
        <v>252000</v>
      </c>
      <c r="M37" s="70">
        <v>47880</v>
      </c>
      <c r="N37" s="85">
        <v>299880</v>
      </c>
      <c r="O37" s="98">
        <v>7560</v>
      </c>
      <c r="P37" t="s">
        <v>462</v>
      </c>
    </row>
    <row r="38" spans="1:16" x14ac:dyDescent="0.25">
      <c r="A38" s="84" t="s">
        <v>724</v>
      </c>
      <c r="B38" s="69" t="s">
        <v>725</v>
      </c>
      <c r="C38" s="69" t="s">
        <v>29</v>
      </c>
      <c r="D38" s="69" t="s">
        <v>28</v>
      </c>
      <c r="E38" s="69" t="s">
        <v>104</v>
      </c>
      <c r="F38" s="69" t="s">
        <v>167</v>
      </c>
      <c r="G38" s="69" t="s">
        <v>22</v>
      </c>
      <c r="H38" s="71">
        <v>45090</v>
      </c>
      <c r="I38" s="71">
        <v>45090</v>
      </c>
      <c r="J38" s="69"/>
      <c r="K38" s="70">
        <v>1767200</v>
      </c>
      <c r="L38" s="70">
        <v>1887200</v>
      </c>
      <c r="M38" s="70">
        <v>358568</v>
      </c>
      <c r="N38" s="85">
        <v>2245768</v>
      </c>
      <c r="O38" s="98">
        <v>35344</v>
      </c>
      <c r="P38" t="s">
        <v>479</v>
      </c>
    </row>
    <row r="39" spans="1:16" x14ac:dyDescent="0.25">
      <c r="A39" s="84" t="s">
        <v>726</v>
      </c>
      <c r="B39" s="69" t="s">
        <v>727</v>
      </c>
      <c r="C39" s="69" t="s">
        <v>29</v>
      </c>
      <c r="D39" s="69" t="s">
        <v>28</v>
      </c>
      <c r="E39" s="69" t="s">
        <v>728</v>
      </c>
      <c r="F39" s="69" t="s">
        <v>27</v>
      </c>
      <c r="G39" s="69" t="s">
        <v>22</v>
      </c>
      <c r="H39" s="71">
        <v>45090</v>
      </c>
      <c r="I39" s="71">
        <v>45090</v>
      </c>
      <c r="J39" s="69"/>
      <c r="K39" s="70">
        <v>15000</v>
      </c>
      <c r="L39" s="70">
        <v>15000</v>
      </c>
      <c r="M39" s="70">
        <v>2850</v>
      </c>
      <c r="N39" s="85">
        <v>17850</v>
      </c>
      <c r="O39" s="98">
        <v>450</v>
      </c>
      <c r="P39" t="s">
        <v>462</v>
      </c>
    </row>
    <row r="40" spans="1:16" x14ac:dyDescent="0.25">
      <c r="A40" s="84" t="s">
        <v>729</v>
      </c>
      <c r="B40" s="69" t="s">
        <v>653</v>
      </c>
      <c r="C40" s="69" t="s">
        <v>29</v>
      </c>
      <c r="D40" s="69" t="s">
        <v>28</v>
      </c>
      <c r="E40" s="69" t="s">
        <v>654</v>
      </c>
      <c r="F40" s="69" t="s">
        <v>27</v>
      </c>
      <c r="G40" s="69" t="s">
        <v>22</v>
      </c>
      <c r="H40" s="71">
        <v>45090</v>
      </c>
      <c r="I40" s="71">
        <v>45090</v>
      </c>
      <c r="J40" s="69"/>
      <c r="K40" s="70">
        <v>345000</v>
      </c>
      <c r="L40" s="70">
        <v>345000</v>
      </c>
      <c r="M40" s="70">
        <v>65550</v>
      </c>
      <c r="N40" s="85">
        <v>410550</v>
      </c>
      <c r="O40" s="98">
        <v>8970</v>
      </c>
      <c r="P40" t="s">
        <v>471</v>
      </c>
    </row>
    <row r="41" spans="1:16" x14ac:dyDescent="0.25">
      <c r="A41" s="84" t="s">
        <v>730</v>
      </c>
      <c r="B41" s="69" t="s">
        <v>731</v>
      </c>
      <c r="C41" s="69" t="s">
        <v>29</v>
      </c>
      <c r="D41" s="69" t="s">
        <v>28</v>
      </c>
      <c r="E41" s="69" t="s">
        <v>133</v>
      </c>
      <c r="F41" s="69" t="s">
        <v>61</v>
      </c>
      <c r="G41" s="69" t="s">
        <v>22</v>
      </c>
      <c r="H41" s="71">
        <v>45087</v>
      </c>
      <c r="I41" s="71">
        <v>45115</v>
      </c>
      <c r="J41" s="69"/>
      <c r="K41" s="70">
        <v>1756760</v>
      </c>
      <c r="L41" s="70">
        <v>1756760</v>
      </c>
      <c r="M41" s="70">
        <v>333784.39999999898</v>
      </c>
      <c r="N41" s="85">
        <v>2090544.4</v>
      </c>
      <c r="O41" s="98">
        <v>42493.760000000002</v>
      </c>
      <c r="P41" t="s">
        <v>806</v>
      </c>
    </row>
    <row r="42" spans="1:16" x14ac:dyDescent="0.25">
      <c r="A42" s="84" t="s">
        <v>732</v>
      </c>
      <c r="B42" s="69" t="s">
        <v>642</v>
      </c>
      <c r="C42" s="69" t="s">
        <v>29</v>
      </c>
      <c r="D42" s="69" t="s">
        <v>28</v>
      </c>
      <c r="E42" s="69" t="s">
        <v>42</v>
      </c>
      <c r="F42" s="69" t="s">
        <v>27</v>
      </c>
      <c r="G42" s="69" t="s">
        <v>22</v>
      </c>
      <c r="H42" s="71">
        <v>45086</v>
      </c>
      <c r="I42" s="71">
        <v>45086</v>
      </c>
      <c r="J42" s="69"/>
      <c r="K42" s="70">
        <v>22000</v>
      </c>
      <c r="L42" s="70">
        <v>22000</v>
      </c>
      <c r="M42" s="70">
        <v>4180</v>
      </c>
      <c r="N42" s="85">
        <v>26180</v>
      </c>
      <c r="O42" s="98">
        <v>660</v>
      </c>
      <c r="P42" t="s">
        <v>462</v>
      </c>
    </row>
    <row r="43" spans="1:16" x14ac:dyDescent="0.25">
      <c r="A43" s="84" t="s">
        <v>733</v>
      </c>
      <c r="B43" s="69" t="s">
        <v>734</v>
      </c>
      <c r="C43" s="69" t="s">
        <v>29</v>
      </c>
      <c r="D43" s="69" t="s">
        <v>28</v>
      </c>
      <c r="E43" s="69" t="s">
        <v>42</v>
      </c>
      <c r="F43" s="69" t="s">
        <v>33</v>
      </c>
      <c r="G43" s="69" t="s">
        <v>22</v>
      </c>
      <c r="H43" s="71">
        <v>45086</v>
      </c>
      <c r="I43" s="71">
        <v>45086</v>
      </c>
      <c r="J43" s="69"/>
      <c r="K43" s="70">
        <v>279053</v>
      </c>
      <c r="L43" s="70">
        <v>279053</v>
      </c>
      <c r="M43" s="70">
        <v>53020.07</v>
      </c>
      <c r="N43" s="85">
        <v>332073.07</v>
      </c>
      <c r="O43" s="98">
        <v>7255</v>
      </c>
      <c r="P43" t="s">
        <v>471</v>
      </c>
    </row>
    <row r="44" spans="1:16" x14ac:dyDescent="0.25">
      <c r="A44" s="84" t="s">
        <v>735</v>
      </c>
      <c r="B44" s="69" t="s">
        <v>736</v>
      </c>
      <c r="C44" s="69" t="s">
        <v>29</v>
      </c>
      <c r="D44" s="69" t="s">
        <v>28</v>
      </c>
      <c r="E44" s="69" t="s">
        <v>42</v>
      </c>
      <c r="F44" s="69" t="s">
        <v>27</v>
      </c>
      <c r="G44" s="69" t="s">
        <v>22</v>
      </c>
      <c r="H44" s="71">
        <v>45085</v>
      </c>
      <c r="I44" s="71">
        <v>45085</v>
      </c>
      <c r="J44" s="69"/>
      <c r="K44" s="70">
        <v>110000</v>
      </c>
      <c r="L44" s="70">
        <v>110000</v>
      </c>
      <c r="M44" s="70">
        <v>20900</v>
      </c>
      <c r="N44" s="85">
        <v>130900</v>
      </c>
      <c r="O44" s="98">
        <v>3300</v>
      </c>
      <c r="P44" t="s">
        <v>462</v>
      </c>
    </row>
    <row r="45" spans="1:16" x14ac:dyDescent="0.25">
      <c r="A45" s="84" t="s">
        <v>737</v>
      </c>
      <c r="B45" s="69" t="s">
        <v>738</v>
      </c>
      <c r="C45" s="69" t="s">
        <v>29</v>
      </c>
      <c r="D45" s="69" t="s">
        <v>28</v>
      </c>
      <c r="E45" s="69" t="s">
        <v>114</v>
      </c>
      <c r="F45" s="69" t="s">
        <v>33</v>
      </c>
      <c r="G45" s="69" t="s">
        <v>22</v>
      </c>
      <c r="H45" s="71">
        <v>45085</v>
      </c>
      <c r="I45" s="71">
        <v>45085</v>
      </c>
      <c r="J45" s="69"/>
      <c r="K45" s="70">
        <v>453870</v>
      </c>
      <c r="L45" s="70">
        <v>453870</v>
      </c>
      <c r="M45" s="70">
        <v>86235.3</v>
      </c>
      <c r="N45" s="85">
        <v>540105.30000000005</v>
      </c>
      <c r="O45" s="98">
        <v>11801</v>
      </c>
      <c r="P45" t="s">
        <v>471</v>
      </c>
    </row>
    <row r="46" spans="1:16" x14ac:dyDescent="0.25">
      <c r="A46" s="84" t="s">
        <v>739</v>
      </c>
      <c r="B46" s="69" t="s">
        <v>740</v>
      </c>
      <c r="C46" s="69" t="s">
        <v>29</v>
      </c>
      <c r="D46" s="69" t="s">
        <v>28</v>
      </c>
      <c r="E46" s="69" t="s">
        <v>741</v>
      </c>
      <c r="F46" s="69" t="s">
        <v>27</v>
      </c>
      <c r="G46" s="69" t="s">
        <v>22</v>
      </c>
      <c r="H46" s="71">
        <v>45085</v>
      </c>
      <c r="I46" s="71">
        <v>45092</v>
      </c>
      <c r="J46" s="69"/>
      <c r="K46" s="70">
        <v>1054404</v>
      </c>
      <c r="L46" s="70">
        <v>1054404</v>
      </c>
      <c r="M46" s="70">
        <v>200336.76</v>
      </c>
      <c r="N46" s="85">
        <v>1254740.76</v>
      </c>
      <c r="O46" s="98">
        <v>27414</v>
      </c>
      <c r="P46" t="s">
        <v>471</v>
      </c>
    </row>
    <row r="47" spans="1:16" x14ac:dyDescent="0.25">
      <c r="A47" s="84" t="s">
        <v>742</v>
      </c>
      <c r="B47" s="69" t="s">
        <v>743</v>
      </c>
      <c r="C47" s="69" t="s">
        <v>29</v>
      </c>
      <c r="D47" s="69" t="s">
        <v>28</v>
      </c>
      <c r="E47" s="69" t="s">
        <v>114</v>
      </c>
      <c r="F47" s="69" t="s">
        <v>47</v>
      </c>
      <c r="G47" s="69" t="s">
        <v>22</v>
      </c>
      <c r="H47" s="71">
        <v>45085</v>
      </c>
      <c r="I47" s="71">
        <v>45085</v>
      </c>
      <c r="J47" s="69"/>
      <c r="K47" s="70">
        <v>453768</v>
      </c>
      <c r="L47" s="70">
        <v>453768</v>
      </c>
      <c r="M47" s="70">
        <v>86215.92</v>
      </c>
      <c r="N47" s="85">
        <v>539983.92000000004</v>
      </c>
      <c r="O47" s="98">
        <v>9075</v>
      </c>
      <c r="P47" t="s">
        <v>471</v>
      </c>
    </row>
    <row r="48" spans="1:16" x14ac:dyDescent="0.25">
      <c r="A48" s="84" t="s">
        <v>744</v>
      </c>
      <c r="B48" s="69" t="s">
        <v>745</v>
      </c>
      <c r="C48" s="69" t="s">
        <v>29</v>
      </c>
      <c r="D48" s="69" t="s">
        <v>28</v>
      </c>
      <c r="E48" s="69" t="s">
        <v>746</v>
      </c>
      <c r="F48" s="69" t="s">
        <v>47</v>
      </c>
      <c r="G48" s="69" t="s">
        <v>22</v>
      </c>
      <c r="H48" s="71">
        <v>45085</v>
      </c>
      <c r="I48" s="71">
        <v>45085</v>
      </c>
      <c r="J48" s="69"/>
      <c r="K48" s="70">
        <v>2520000</v>
      </c>
      <c r="L48" s="70">
        <v>2520000</v>
      </c>
      <c r="M48" s="70">
        <v>478800</v>
      </c>
      <c r="N48" s="85">
        <v>2998800</v>
      </c>
      <c r="O48" s="98">
        <v>65520</v>
      </c>
      <c r="P48" t="s">
        <v>471</v>
      </c>
    </row>
    <row r="49" spans="1:16" x14ac:dyDescent="0.25">
      <c r="A49" s="84" t="s">
        <v>747</v>
      </c>
      <c r="B49" s="69" t="s">
        <v>748</v>
      </c>
      <c r="C49" s="69" t="s">
        <v>29</v>
      </c>
      <c r="D49" s="69" t="s">
        <v>28</v>
      </c>
      <c r="E49" s="69" t="s">
        <v>749</v>
      </c>
      <c r="F49" s="69" t="s">
        <v>27</v>
      </c>
      <c r="G49" s="69" t="s">
        <v>22</v>
      </c>
      <c r="H49" s="71">
        <v>45085</v>
      </c>
      <c r="I49" s="71">
        <v>45085</v>
      </c>
      <c r="J49" s="69"/>
      <c r="K49" s="70">
        <v>1570800</v>
      </c>
      <c r="L49" s="70">
        <v>1620800</v>
      </c>
      <c r="M49" s="70">
        <v>307952</v>
      </c>
      <c r="N49" s="85">
        <v>1928752</v>
      </c>
      <c r="O49" s="98">
        <v>31416</v>
      </c>
      <c r="P49" t="s">
        <v>479</v>
      </c>
    </row>
    <row r="50" spans="1:16" x14ac:dyDescent="0.25">
      <c r="A50" s="84" t="s">
        <v>750</v>
      </c>
      <c r="B50" s="69" t="s">
        <v>751</v>
      </c>
      <c r="C50" s="69" t="s">
        <v>29</v>
      </c>
      <c r="D50" s="69" t="s">
        <v>28</v>
      </c>
      <c r="E50" s="69" t="s">
        <v>42</v>
      </c>
      <c r="F50" s="69" t="s">
        <v>167</v>
      </c>
      <c r="G50" s="69" t="s">
        <v>22</v>
      </c>
      <c r="H50" s="71">
        <v>45084</v>
      </c>
      <c r="I50" s="71">
        <v>45084</v>
      </c>
      <c r="J50" s="69"/>
      <c r="K50" s="70">
        <v>7739600</v>
      </c>
      <c r="L50" s="70">
        <v>7739600</v>
      </c>
      <c r="M50" s="70">
        <v>1470524</v>
      </c>
      <c r="N50" s="85">
        <v>9210124</v>
      </c>
      <c r="O50" s="98">
        <v>201230</v>
      </c>
      <c r="P50" t="s">
        <v>471</v>
      </c>
    </row>
    <row r="51" spans="1:16" x14ac:dyDescent="0.25">
      <c r="A51" s="84" t="s">
        <v>752</v>
      </c>
      <c r="B51" s="69" t="s">
        <v>753</v>
      </c>
      <c r="C51" s="69" t="s">
        <v>29</v>
      </c>
      <c r="D51" s="69" t="s">
        <v>28</v>
      </c>
      <c r="E51" s="69" t="s">
        <v>42</v>
      </c>
      <c r="F51" s="69" t="s">
        <v>61</v>
      </c>
      <c r="G51" s="69" t="s">
        <v>22</v>
      </c>
      <c r="H51" s="71">
        <v>45084</v>
      </c>
      <c r="I51" s="71">
        <v>45084</v>
      </c>
      <c r="J51" s="69"/>
      <c r="K51" s="70">
        <v>371429.9</v>
      </c>
      <c r="L51" s="70">
        <v>371429.9</v>
      </c>
      <c r="M51" s="70">
        <v>70571.680999999997</v>
      </c>
      <c r="N51" s="85">
        <v>442001.58100000001</v>
      </c>
      <c r="O51" s="98">
        <v>7429</v>
      </c>
      <c r="P51" t="s">
        <v>479</v>
      </c>
    </row>
    <row r="52" spans="1:16" x14ac:dyDescent="0.25">
      <c r="A52" s="84" t="s">
        <v>754</v>
      </c>
      <c r="B52" s="69" t="s">
        <v>95</v>
      </c>
      <c r="C52" s="69" t="s">
        <v>29</v>
      </c>
      <c r="D52" s="69" t="s">
        <v>28</v>
      </c>
      <c r="E52" s="69" t="s">
        <v>46</v>
      </c>
      <c r="F52" s="69" t="s">
        <v>27</v>
      </c>
      <c r="G52" s="69" t="s">
        <v>22</v>
      </c>
      <c r="H52" s="71">
        <v>45084</v>
      </c>
      <c r="I52" s="71">
        <v>45084</v>
      </c>
      <c r="J52" s="69"/>
      <c r="K52" s="70">
        <v>132000</v>
      </c>
      <c r="L52" s="70">
        <v>132000</v>
      </c>
      <c r="M52" s="70">
        <v>25080</v>
      </c>
      <c r="N52" s="85">
        <v>157080</v>
      </c>
      <c r="O52" s="98">
        <v>3960</v>
      </c>
      <c r="P52" t="s">
        <v>462</v>
      </c>
    </row>
    <row r="53" spans="1:16" x14ac:dyDescent="0.25">
      <c r="A53" s="84" t="s">
        <v>755</v>
      </c>
      <c r="B53" s="69" t="s">
        <v>756</v>
      </c>
      <c r="C53" s="69" t="s">
        <v>29</v>
      </c>
      <c r="D53" s="69" t="s">
        <v>28</v>
      </c>
      <c r="E53" s="69" t="s">
        <v>144</v>
      </c>
      <c r="F53" s="69" t="s">
        <v>27</v>
      </c>
      <c r="G53" s="69" t="s">
        <v>22</v>
      </c>
      <c r="H53" s="71">
        <v>45084</v>
      </c>
      <c r="I53" s="71">
        <v>45084</v>
      </c>
      <c r="J53" s="69"/>
      <c r="K53" s="70">
        <v>1161000</v>
      </c>
      <c r="L53" s="70">
        <v>1161000</v>
      </c>
      <c r="M53" s="70">
        <v>220590</v>
      </c>
      <c r="N53" s="85">
        <v>1381590</v>
      </c>
      <c r="O53" s="98">
        <v>30186</v>
      </c>
      <c r="P53" t="s">
        <v>471</v>
      </c>
    </row>
    <row r="54" spans="1:16" x14ac:dyDescent="0.25">
      <c r="A54" s="84" t="s">
        <v>757</v>
      </c>
      <c r="B54" s="69" t="s">
        <v>758</v>
      </c>
      <c r="C54" s="69" t="s">
        <v>29</v>
      </c>
      <c r="D54" s="69" t="s">
        <v>28</v>
      </c>
      <c r="E54" s="69" t="s">
        <v>759</v>
      </c>
      <c r="F54" s="69" t="s">
        <v>33</v>
      </c>
      <c r="G54" s="69" t="s">
        <v>22</v>
      </c>
      <c r="H54" s="71">
        <v>45084</v>
      </c>
      <c r="I54" s="71">
        <v>45084</v>
      </c>
      <c r="J54" s="69"/>
      <c r="K54" s="70">
        <v>580202</v>
      </c>
      <c r="L54" s="70">
        <v>580202</v>
      </c>
      <c r="M54" s="70">
        <v>110238.38</v>
      </c>
      <c r="N54" s="85">
        <v>690440.38</v>
      </c>
      <c r="O54" s="98">
        <v>15085</v>
      </c>
      <c r="P54" t="s">
        <v>471</v>
      </c>
    </row>
    <row r="55" spans="1:16" x14ac:dyDescent="0.25">
      <c r="A55" s="84" t="s">
        <v>760</v>
      </c>
      <c r="B55" s="69" t="s">
        <v>761</v>
      </c>
      <c r="C55" s="69" t="s">
        <v>29</v>
      </c>
      <c r="D55" s="69" t="s">
        <v>28</v>
      </c>
      <c r="E55" s="69" t="s">
        <v>42</v>
      </c>
      <c r="F55" s="69" t="s">
        <v>61</v>
      </c>
      <c r="G55" s="69" t="s">
        <v>22</v>
      </c>
      <c r="H55" s="71">
        <v>45084</v>
      </c>
      <c r="I55" s="71">
        <v>45084</v>
      </c>
      <c r="J55" s="69"/>
      <c r="K55" s="70">
        <v>34000</v>
      </c>
      <c r="L55" s="70">
        <v>34000</v>
      </c>
      <c r="M55" s="70">
        <v>6460</v>
      </c>
      <c r="N55" s="85">
        <v>40460</v>
      </c>
      <c r="O55" s="98">
        <v>972</v>
      </c>
      <c r="P55" t="s">
        <v>462</v>
      </c>
    </row>
    <row r="56" spans="1:16" x14ac:dyDescent="0.25">
      <c r="A56" s="84" t="s">
        <v>762</v>
      </c>
      <c r="B56" s="69" t="s">
        <v>763</v>
      </c>
      <c r="C56" s="69" t="s">
        <v>29</v>
      </c>
      <c r="D56" s="69" t="s">
        <v>28</v>
      </c>
      <c r="E56" s="69" t="s">
        <v>764</v>
      </c>
      <c r="F56" s="69" t="s">
        <v>47</v>
      </c>
      <c r="G56" s="69" t="s">
        <v>22</v>
      </c>
      <c r="H56" s="71">
        <v>45083</v>
      </c>
      <c r="I56" s="71">
        <v>45083</v>
      </c>
      <c r="J56" s="69"/>
      <c r="K56" s="70">
        <v>3012000</v>
      </c>
      <c r="L56" s="70">
        <v>3012000</v>
      </c>
      <c r="M56" s="70">
        <v>572280</v>
      </c>
      <c r="N56" s="85">
        <v>3584280</v>
      </c>
      <c r="O56" s="98">
        <v>78312</v>
      </c>
      <c r="P56" t="s">
        <v>471</v>
      </c>
    </row>
    <row r="57" spans="1:16" x14ac:dyDescent="0.25">
      <c r="A57" s="84" t="s">
        <v>765</v>
      </c>
      <c r="B57" s="69" t="s">
        <v>680</v>
      </c>
      <c r="C57" s="69" t="s">
        <v>29</v>
      </c>
      <c r="D57" s="69" t="s">
        <v>28</v>
      </c>
      <c r="E57" s="69" t="s">
        <v>307</v>
      </c>
      <c r="F57" s="69" t="s">
        <v>33</v>
      </c>
      <c r="G57" s="69" t="s">
        <v>22</v>
      </c>
      <c r="H57" s="71">
        <v>45083</v>
      </c>
      <c r="I57" s="71">
        <v>45083</v>
      </c>
      <c r="J57" s="69"/>
      <c r="K57" s="70">
        <v>22000</v>
      </c>
      <c r="L57" s="70">
        <v>22000</v>
      </c>
      <c r="M57" s="70">
        <v>4180</v>
      </c>
      <c r="N57" s="85">
        <v>26180</v>
      </c>
      <c r="O57" s="98">
        <v>660</v>
      </c>
      <c r="P57" t="s">
        <v>462</v>
      </c>
    </row>
    <row r="58" spans="1:16" x14ac:dyDescent="0.25">
      <c r="A58" s="84" t="s">
        <v>766</v>
      </c>
      <c r="B58" s="69" t="s">
        <v>767</v>
      </c>
      <c r="C58" s="69" t="s">
        <v>29</v>
      </c>
      <c r="D58" s="69" t="s">
        <v>28</v>
      </c>
      <c r="E58" s="69" t="s">
        <v>42</v>
      </c>
      <c r="F58" s="69" t="s">
        <v>167</v>
      </c>
      <c r="G58" s="69" t="s">
        <v>22</v>
      </c>
      <c r="H58" s="71">
        <v>45083</v>
      </c>
      <c r="I58" s="71">
        <v>45083</v>
      </c>
      <c r="J58" s="69"/>
      <c r="K58" s="70">
        <v>438084</v>
      </c>
      <c r="L58" s="70">
        <v>438084</v>
      </c>
      <c r="M58" s="70">
        <v>83235.960000000006</v>
      </c>
      <c r="N58" s="85">
        <v>521319.96</v>
      </c>
      <c r="O58" s="98">
        <v>8762</v>
      </c>
      <c r="P58" t="s">
        <v>479</v>
      </c>
    </row>
    <row r="59" spans="1:16" x14ac:dyDescent="0.25">
      <c r="A59" s="84" t="s">
        <v>768</v>
      </c>
      <c r="B59" s="69" t="s">
        <v>489</v>
      </c>
      <c r="C59" s="69" t="s">
        <v>29</v>
      </c>
      <c r="D59" s="69" t="s">
        <v>28</v>
      </c>
      <c r="E59" s="69" t="s">
        <v>490</v>
      </c>
      <c r="F59" s="69" t="s">
        <v>27</v>
      </c>
      <c r="G59" s="69" t="s">
        <v>22</v>
      </c>
      <c r="H59" s="71">
        <v>45083</v>
      </c>
      <c r="I59" s="71">
        <v>45083</v>
      </c>
      <c r="J59" s="69"/>
      <c r="K59" s="70">
        <v>144000</v>
      </c>
      <c r="L59" s="70">
        <v>144000</v>
      </c>
      <c r="M59" s="70">
        <v>27360</v>
      </c>
      <c r="N59" s="85">
        <v>171360</v>
      </c>
      <c r="O59" s="98">
        <v>4320</v>
      </c>
      <c r="P59" t="s">
        <v>462</v>
      </c>
    </row>
    <row r="60" spans="1:16" x14ac:dyDescent="0.25">
      <c r="A60" s="84" t="s">
        <v>769</v>
      </c>
      <c r="B60" s="69" t="s">
        <v>770</v>
      </c>
      <c r="C60" s="69" t="s">
        <v>29</v>
      </c>
      <c r="D60" s="69" t="s">
        <v>28</v>
      </c>
      <c r="E60" s="69" t="s">
        <v>771</v>
      </c>
      <c r="F60" s="69" t="s">
        <v>33</v>
      </c>
      <c r="G60" s="69" t="s">
        <v>22</v>
      </c>
      <c r="H60" s="71">
        <v>45082</v>
      </c>
      <c r="I60" s="71">
        <v>45082</v>
      </c>
      <c r="J60" s="69"/>
      <c r="K60" s="70">
        <v>50000</v>
      </c>
      <c r="L60" s="70">
        <v>50000</v>
      </c>
      <c r="M60" s="70">
        <v>9500</v>
      </c>
      <c r="N60" s="85">
        <v>59500</v>
      </c>
      <c r="O60" s="98">
        <v>1500</v>
      </c>
      <c r="P60" t="s">
        <v>462</v>
      </c>
    </row>
    <row r="61" spans="1:16" x14ac:dyDescent="0.25">
      <c r="A61" s="84" t="s">
        <v>772</v>
      </c>
      <c r="B61" s="69" t="s">
        <v>773</v>
      </c>
      <c r="C61" s="69" t="s">
        <v>29</v>
      </c>
      <c r="D61" s="69" t="s">
        <v>28</v>
      </c>
      <c r="E61" s="69" t="s">
        <v>42</v>
      </c>
      <c r="F61" s="69" t="s">
        <v>27</v>
      </c>
      <c r="G61" s="69" t="s">
        <v>22</v>
      </c>
      <c r="H61" s="71">
        <v>45082</v>
      </c>
      <c r="I61" s="71">
        <v>45082</v>
      </c>
      <c r="J61" s="69"/>
      <c r="K61" s="70">
        <v>330000</v>
      </c>
      <c r="L61" s="70">
        <v>330000</v>
      </c>
      <c r="M61" s="70">
        <v>62700</v>
      </c>
      <c r="N61" s="85">
        <v>392700</v>
      </c>
      <c r="O61" s="98">
        <v>9900</v>
      </c>
      <c r="P61" t="s">
        <v>462</v>
      </c>
    </row>
    <row r="62" spans="1:16" x14ac:dyDescent="0.25">
      <c r="A62" s="84" t="s">
        <v>774</v>
      </c>
      <c r="B62" s="69" t="s">
        <v>748</v>
      </c>
      <c r="C62" s="69" t="s">
        <v>29</v>
      </c>
      <c r="D62" s="69" t="s">
        <v>28</v>
      </c>
      <c r="E62" s="69" t="s">
        <v>749</v>
      </c>
      <c r="F62" s="69" t="s">
        <v>33</v>
      </c>
      <c r="G62" s="69" t="s">
        <v>22</v>
      </c>
      <c r="H62" s="71">
        <v>45082</v>
      </c>
      <c r="I62" s="71">
        <v>45083</v>
      </c>
      <c r="J62" s="69"/>
      <c r="K62" s="70">
        <v>5387200</v>
      </c>
      <c r="L62" s="70">
        <v>5653200</v>
      </c>
      <c r="M62" s="70">
        <v>1074108</v>
      </c>
      <c r="N62" s="85">
        <v>6727308</v>
      </c>
      <c r="O62" s="98">
        <v>107744</v>
      </c>
      <c r="P62" t="s">
        <v>479</v>
      </c>
    </row>
    <row r="63" spans="1:16" x14ac:dyDescent="0.25">
      <c r="A63" s="84" t="s">
        <v>775</v>
      </c>
      <c r="B63" s="69" t="s">
        <v>776</v>
      </c>
      <c r="C63" s="69" t="s">
        <v>29</v>
      </c>
      <c r="D63" s="69" t="s">
        <v>28</v>
      </c>
      <c r="E63" s="69" t="s">
        <v>42</v>
      </c>
      <c r="F63" s="69" t="s">
        <v>33</v>
      </c>
      <c r="G63" s="69" t="s">
        <v>22</v>
      </c>
      <c r="H63" s="71">
        <v>45082</v>
      </c>
      <c r="I63" s="71">
        <v>45082</v>
      </c>
      <c r="J63" s="69"/>
      <c r="K63" s="70">
        <v>49973</v>
      </c>
      <c r="L63" s="70">
        <v>69973</v>
      </c>
      <c r="M63" s="70">
        <v>13294.87</v>
      </c>
      <c r="N63" s="85">
        <v>83267.87</v>
      </c>
      <c r="O63" s="98">
        <v>1499</v>
      </c>
      <c r="P63" t="s">
        <v>462</v>
      </c>
    </row>
    <row r="64" spans="1:16" x14ac:dyDescent="0.25">
      <c r="A64" s="84" t="s">
        <v>777</v>
      </c>
      <c r="B64" s="69" t="s">
        <v>778</v>
      </c>
      <c r="C64" s="69" t="s">
        <v>29</v>
      </c>
      <c r="D64" s="69" t="s">
        <v>28</v>
      </c>
      <c r="E64" s="69" t="s">
        <v>36</v>
      </c>
      <c r="F64" s="69" t="s">
        <v>33</v>
      </c>
      <c r="G64" s="69" t="s">
        <v>22</v>
      </c>
      <c r="H64" s="71">
        <v>45082</v>
      </c>
      <c r="I64" s="71">
        <v>45082</v>
      </c>
      <c r="J64" s="69"/>
      <c r="K64" s="70">
        <v>246000</v>
      </c>
      <c r="L64" s="70">
        <v>246000</v>
      </c>
      <c r="M64" s="70">
        <v>46740</v>
      </c>
      <c r="N64" s="85">
        <v>292740</v>
      </c>
      <c r="O64" s="98">
        <v>7380</v>
      </c>
      <c r="P64" t="s">
        <v>462</v>
      </c>
    </row>
    <row r="65" spans="1:16" x14ac:dyDescent="0.25">
      <c r="A65" s="84" t="s">
        <v>779</v>
      </c>
      <c r="B65" s="69" t="s">
        <v>706</v>
      </c>
      <c r="C65" s="69" t="s">
        <v>29</v>
      </c>
      <c r="D65" s="69" t="s">
        <v>28</v>
      </c>
      <c r="E65" s="69" t="s">
        <v>144</v>
      </c>
      <c r="F65" s="69" t="s">
        <v>33</v>
      </c>
      <c r="G65" s="69" t="s">
        <v>22</v>
      </c>
      <c r="H65" s="71">
        <v>45080</v>
      </c>
      <c r="I65" s="71">
        <v>45080</v>
      </c>
      <c r="J65" s="69"/>
      <c r="K65" s="70">
        <v>137060</v>
      </c>
      <c r="L65" s="70">
        <v>137060</v>
      </c>
      <c r="M65" s="70">
        <v>26041.3999999999</v>
      </c>
      <c r="N65" s="85">
        <v>163101.4</v>
      </c>
      <c r="O65" s="98">
        <v>4112</v>
      </c>
      <c r="P65" t="s">
        <v>462</v>
      </c>
    </row>
    <row r="66" spans="1:16" x14ac:dyDescent="0.25">
      <c r="A66" s="84" t="s">
        <v>780</v>
      </c>
      <c r="B66" s="69" t="s">
        <v>781</v>
      </c>
      <c r="C66" s="69" t="s">
        <v>29</v>
      </c>
      <c r="D66" s="69" t="s">
        <v>28</v>
      </c>
      <c r="E66" s="69" t="s">
        <v>42</v>
      </c>
      <c r="F66" s="69" t="s">
        <v>61</v>
      </c>
      <c r="G66" s="69" t="s">
        <v>22</v>
      </c>
      <c r="H66" s="71">
        <v>45079</v>
      </c>
      <c r="I66" s="71">
        <v>45084</v>
      </c>
      <c r="J66" s="69"/>
      <c r="K66" s="70">
        <v>261004</v>
      </c>
      <c r="L66" s="70">
        <v>261004</v>
      </c>
      <c r="M66" s="70">
        <v>49590.76</v>
      </c>
      <c r="N66" s="85">
        <v>310594.76</v>
      </c>
      <c r="O66" s="98">
        <v>7830</v>
      </c>
      <c r="P66" t="s">
        <v>805</v>
      </c>
    </row>
    <row r="67" spans="1:16" x14ac:dyDescent="0.25">
      <c r="A67" s="84" t="s">
        <v>782</v>
      </c>
      <c r="B67" s="69" t="s">
        <v>783</v>
      </c>
      <c r="C67" s="69" t="s">
        <v>29</v>
      </c>
      <c r="D67" s="69" t="s">
        <v>28</v>
      </c>
      <c r="E67" s="69" t="s">
        <v>42</v>
      </c>
      <c r="F67" s="69" t="s">
        <v>47</v>
      </c>
      <c r="G67" s="69" t="s">
        <v>22</v>
      </c>
      <c r="H67" s="71">
        <v>45079</v>
      </c>
      <c r="I67" s="71">
        <v>45079</v>
      </c>
      <c r="J67" s="69"/>
      <c r="K67" s="70">
        <v>393872</v>
      </c>
      <c r="L67" s="70">
        <v>423872</v>
      </c>
      <c r="M67" s="70">
        <v>80535.679999999993</v>
      </c>
      <c r="N67" s="85">
        <v>504407.68</v>
      </c>
      <c r="O67" s="98">
        <v>10241</v>
      </c>
      <c r="P67" t="s">
        <v>471</v>
      </c>
    </row>
    <row r="68" spans="1:16" x14ac:dyDescent="0.25">
      <c r="A68" s="84" t="s">
        <v>784</v>
      </c>
      <c r="B68" s="69" t="s">
        <v>785</v>
      </c>
      <c r="C68" s="69" t="s">
        <v>29</v>
      </c>
      <c r="D68" s="69" t="s">
        <v>28</v>
      </c>
      <c r="E68" s="69" t="s">
        <v>42</v>
      </c>
      <c r="F68" s="69" t="s">
        <v>61</v>
      </c>
      <c r="G68" s="69" t="s">
        <v>22</v>
      </c>
      <c r="H68" s="71">
        <v>45078</v>
      </c>
      <c r="I68" s="71">
        <v>45078</v>
      </c>
      <c r="J68" s="69"/>
      <c r="K68" s="70">
        <v>1484000</v>
      </c>
      <c r="L68" s="70">
        <v>1514000</v>
      </c>
      <c r="M68" s="70">
        <v>287660</v>
      </c>
      <c r="N68" s="85">
        <v>1801660</v>
      </c>
      <c r="O68" s="98">
        <v>44520</v>
      </c>
      <c r="P68" t="s">
        <v>462</v>
      </c>
    </row>
    <row r="69" spans="1:16" x14ac:dyDescent="0.25">
      <c r="A69" s="84" t="s">
        <v>786</v>
      </c>
      <c r="B69" s="69" t="s">
        <v>787</v>
      </c>
      <c r="C69" s="69" t="s">
        <v>29</v>
      </c>
      <c r="D69" s="69" t="s">
        <v>28</v>
      </c>
      <c r="E69" s="69" t="s">
        <v>190</v>
      </c>
      <c r="F69" s="69" t="s">
        <v>33</v>
      </c>
      <c r="G69" s="69" t="s">
        <v>22</v>
      </c>
      <c r="H69" s="71">
        <v>45078</v>
      </c>
      <c r="I69" s="71">
        <v>45078</v>
      </c>
      <c r="J69" s="69"/>
      <c r="K69" s="70">
        <v>250000</v>
      </c>
      <c r="L69" s="70">
        <v>265000</v>
      </c>
      <c r="M69" s="70">
        <v>50350</v>
      </c>
      <c r="N69" s="85">
        <v>315350</v>
      </c>
      <c r="O69" s="98">
        <v>6500</v>
      </c>
      <c r="P69" t="s">
        <v>471</v>
      </c>
    </row>
    <row r="70" spans="1:16" x14ac:dyDescent="0.25">
      <c r="A70" s="84" t="s">
        <v>788</v>
      </c>
      <c r="B70" s="69" t="s">
        <v>789</v>
      </c>
      <c r="C70" s="69" t="s">
        <v>29</v>
      </c>
      <c r="D70" s="69" t="s">
        <v>28</v>
      </c>
      <c r="E70" s="69" t="s">
        <v>790</v>
      </c>
      <c r="F70" s="69" t="s">
        <v>33</v>
      </c>
      <c r="G70" s="69" t="s">
        <v>22</v>
      </c>
      <c r="H70" s="71">
        <v>45078</v>
      </c>
      <c r="I70" s="71">
        <v>45078</v>
      </c>
      <c r="J70" s="69"/>
      <c r="K70" s="70">
        <v>862000</v>
      </c>
      <c r="L70" s="70">
        <v>932000</v>
      </c>
      <c r="M70" s="70">
        <v>177080</v>
      </c>
      <c r="N70" s="85">
        <v>1109080</v>
      </c>
      <c r="O70" s="97">
        <v>22412</v>
      </c>
      <c r="P70" t="s">
        <v>471</v>
      </c>
    </row>
    <row r="71" spans="1:16" x14ac:dyDescent="0.25">
      <c r="A71" s="84" t="s">
        <v>791</v>
      </c>
      <c r="B71" s="69" t="s">
        <v>489</v>
      </c>
      <c r="C71" s="69" t="s">
        <v>29</v>
      </c>
      <c r="D71" s="69" t="s">
        <v>28</v>
      </c>
      <c r="E71" s="69" t="s">
        <v>490</v>
      </c>
      <c r="F71" s="69" t="s">
        <v>27</v>
      </c>
      <c r="G71" s="69" t="s">
        <v>22</v>
      </c>
      <c r="H71" s="71">
        <v>45078</v>
      </c>
      <c r="I71" s="71">
        <v>45078</v>
      </c>
      <c r="J71" s="69"/>
      <c r="K71" s="70">
        <v>240000</v>
      </c>
      <c r="L71" s="70">
        <v>240000</v>
      </c>
      <c r="M71" s="70">
        <v>45600</v>
      </c>
      <c r="N71" s="85">
        <v>285600</v>
      </c>
      <c r="O71" s="98">
        <v>7200</v>
      </c>
      <c r="P71" t="s">
        <v>462</v>
      </c>
    </row>
    <row r="72" spans="1:16" x14ac:dyDescent="0.25">
      <c r="A72" s="84" t="s">
        <v>792</v>
      </c>
      <c r="B72" s="69" t="s">
        <v>489</v>
      </c>
      <c r="C72" s="69" t="s">
        <v>29</v>
      </c>
      <c r="D72" s="69" t="s">
        <v>28</v>
      </c>
      <c r="E72" s="69" t="s">
        <v>490</v>
      </c>
      <c r="F72" s="69" t="s">
        <v>27</v>
      </c>
      <c r="G72" s="69" t="s">
        <v>22</v>
      </c>
      <c r="H72" s="71">
        <v>45078</v>
      </c>
      <c r="I72" s="71">
        <v>45078</v>
      </c>
      <c r="J72" s="69"/>
      <c r="K72" s="70">
        <v>234000</v>
      </c>
      <c r="L72" s="70">
        <v>234000</v>
      </c>
      <c r="M72" s="70">
        <v>44460</v>
      </c>
      <c r="N72" s="85">
        <v>278460</v>
      </c>
      <c r="O72" s="98">
        <v>7020</v>
      </c>
      <c r="P72" t="s">
        <v>462</v>
      </c>
    </row>
    <row r="73" spans="1:16" x14ac:dyDescent="0.25">
      <c r="A73" s="84" t="s">
        <v>793</v>
      </c>
      <c r="B73" s="69" t="s">
        <v>794</v>
      </c>
      <c r="C73" s="69" t="s">
        <v>29</v>
      </c>
      <c r="D73" s="69" t="s">
        <v>28</v>
      </c>
      <c r="E73" s="69" t="s">
        <v>42</v>
      </c>
      <c r="F73" s="69" t="s">
        <v>33</v>
      </c>
      <c r="G73" s="69" t="s">
        <v>22</v>
      </c>
      <c r="H73" s="71">
        <v>45078</v>
      </c>
      <c r="I73" s="71">
        <v>45078</v>
      </c>
      <c r="J73" s="69"/>
      <c r="K73" s="70">
        <v>180000</v>
      </c>
      <c r="L73" s="70">
        <v>180000</v>
      </c>
      <c r="M73" s="70">
        <v>34200</v>
      </c>
      <c r="N73" s="85">
        <v>214200</v>
      </c>
      <c r="O73" s="98">
        <v>4680</v>
      </c>
      <c r="P73" t="s">
        <v>471</v>
      </c>
    </row>
    <row r="74" spans="1:16" x14ac:dyDescent="0.25">
      <c r="A74" s="84" t="s">
        <v>795</v>
      </c>
      <c r="B74" s="69" t="s">
        <v>393</v>
      </c>
      <c r="C74" s="69" t="s">
        <v>29</v>
      </c>
      <c r="D74" s="69" t="s">
        <v>28</v>
      </c>
      <c r="E74" s="69" t="s">
        <v>307</v>
      </c>
      <c r="F74" s="69" t="s">
        <v>27</v>
      </c>
      <c r="G74" s="69" t="s">
        <v>22</v>
      </c>
      <c r="H74" s="71">
        <v>45078</v>
      </c>
      <c r="I74" s="71">
        <v>45078</v>
      </c>
      <c r="J74" s="69"/>
      <c r="K74" s="70">
        <v>11001</v>
      </c>
      <c r="L74" s="70">
        <v>11001</v>
      </c>
      <c r="M74" s="70">
        <v>2090.19</v>
      </c>
      <c r="N74" s="85">
        <v>13091.19</v>
      </c>
      <c r="O74" s="98">
        <v>330</v>
      </c>
      <c r="P74" t="s">
        <v>462</v>
      </c>
    </row>
    <row r="75" spans="1:16" ht="15.75" thickBot="1" x14ac:dyDescent="0.3">
      <c r="A75" s="86" t="s">
        <v>796</v>
      </c>
      <c r="B75" s="87" t="s">
        <v>797</v>
      </c>
      <c r="C75" s="87" t="s">
        <v>29</v>
      </c>
      <c r="D75" s="87" t="s">
        <v>28</v>
      </c>
      <c r="E75" s="87" t="s">
        <v>42</v>
      </c>
      <c r="F75" s="87" t="s">
        <v>33</v>
      </c>
      <c r="G75" s="87" t="s">
        <v>22</v>
      </c>
      <c r="H75" s="88">
        <v>45078</v>
      </c>
      <c r="I75" s="88">
        <v>45078</v>
      </c>
      <c r="J75" s="87"/>
      <c r="K75" s="89">
        <v>99960</v>
      </c>
      <c r="L75" s="89">
        <v>99960</v>
      </c>
      <c r="M75" s="89">
        <v>18992.400000000001</v>
      </c>
      <c r="N75" s="90">
        <v>118952.4</v>
      </c>
      <c r="O75" s="98">
        <v>2999</v>
      </c>
      <c r="P75" t="s">
        <v>462</v>
      </c>
    </row>
    <row r="76" spans="1:16" x14ac:dyDescent="0.25">
      <c r="K76" s="72">
        <f>SUM(K2:K75)</f>
        <v>61663886.640000001</v>
      </c>
    </row>
    <row r="77" spans="1:16" x14ac:dyDescent="0.25">
      <c r="J77" s="93" t="s">
        <v>800</v>
      </c>
      <c r="K77" s="70">
        <f>+'PENDIENTE POR COMISION '!O5</f>
        <v>12900000</v>
      </c>
      <c r="L77" s="68">
        <f>SUM(L2:L75)</f>
        <v>64019886.640000001</v>
      </c>
      <c r="M77" s="178" t="s">
        <v>115</v>
      </c>
      <c r="N77" s="179"/>
      <c r="O77" s="92">
        <f>SUM(O25:O76)</f>
        <v>1231216.77</v>
      </c>
    </row>
    <row r="78" spans="1:16" x14ac:dyDescent="0.25">
      <c r="J78" s="93" t="s">
        <v>801</v>
      </c>
      <c r="K78" s="70">
        <f>+'PENDIENTE POR COMISION '!P9</f>
        <v>0</v>
      </c>
      <c r="L78" s="68" t="e">
        <f>'PENDIENTE POR COMISION '!#REF!</f>
        <v>#REF!</v>
      </c>
      <c r="M78" s="73" t="s">
        <v>116</v>
      </c>
      <c r="N78" s="73">
        <v>23340001</v>
      </c>
    </row>
    <row r="79" spans="1:16" x14ac:dyDescent="0.25">
      <c r="J79" s="93" t="s">
        <v>802</v>
      </c>
      <c r="K79" s="70">
        <f>SUM(K77:K78)</f>
        <v>12900000</v>
      </c>
      <c r="L79" s="68" t="e">
        <f>SUM(L77+L78)</f>
        <v>#REF!</v>
      </c>
      <c r="M79" s="73" t="s">
        <v>117</v>
      </c>
      <c r="N79" s="73">
        <v>69612914</v>
      </c>
    </row>
    <row r="80" spans="1:16" x14ac:dyDescent="0.25">
      <c r="M80" s="74" t="s">
        <v>118</v>
      </c>
      <c r="N80" s="75">
        <f>L77</f>
        <v>64019886.640000001</v>
      </c>
    </row>
    <row r="81" spans="13:14" ht="45" x14ac:dyDescent="0.25">
      <c r="M81" s="76" t="s">
        <v>798</v>
      </c>
      <c r="N81" s="74"/>
    </row>
    <row r="82" spans="13:14" ht="30" customHeight="1" x14ac:dyDescent="0.25">
      <c r="M82" s="77" t="s">
        <v>799</v>
      </c>
      <c r="N82" s="78">
        <v>831924.92</v>
      </c>
    </row>
    <row r="83" spans="13:14" ht="45" customHeight="1" x14ac:dyDescent="0.25">
      <c r="M83" s="77" t="s">
        <v>372</v>
      </c>
      <c r="N83" s="78">
        <v>1037261.58</v>
      </c>
    </row>
    <row r="84" spans="13:14" ht="45" customHeight="1" x14ac:dyDescent="0.25">
      <c r="M84" s="79" t="s">
        <v>121</v>
      </c>
      <c r="N84" s="79">
        <f>N82+N83</f>
        <v>1869186.5</v>
      </c>
    </row>
  </sheetData>
  <mergeCells count="1">
    <mergeCell ref="M77:N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1BD1-1568-4EFD-96CD-DABBAD821662}">
  <dimension ref="A1:S79"/>
  <sheetViews>
    <sheetView topLeftCell="A57" workbookViewId="0">
      <selection activeCell="N70" sqref="N70:N71"/>
    </sheetView>
  </sheetViews>
  <sheetFormatPr baseColWidth="10" defaultRowHeight="15" x14ac:dyDescent="0.25"/>
  <cols>
    <col min="1" max="1" width="21" customWidth="1"/>
    <col min="2" max="2" width="41.7109375" customWidth="1"/>
    <col min="3" max="5" width="0" hidden="1" customWidth="1"/>
    <col min="6" max="6" width="21" hidden="1" customWidth="1"/>
    <col min="7" max="7" width="7.140625" hidden="1" customWidth="1"/>
    <col min="8" max="8" width="0" hidden="1" customWidth="1"/>
    <col min="9" max="9" width="14.7109375" hidden="1" customWidth="1"/>
    <col min="10" max="12" width="0" hidden="1" customWidth="1"/>
    <col min="13" max="13" width="14.5703125" bestFit="1" customWidth="1"/>
    <col min="14" max="14" width="18.42578125" style="68" bestFit="1" customWidth="1"/>
    <col min="15" max="15" width="43" style="68" bestFit="1" customWidth="1"/>
    <col min="16" max="16" width="15.5703125" style="68" bestFit="1" customWidth="1"/>
    <col min="17" max="17" width="14.5703125" style="68" bestFit="1" customWidth="1"/>
    <col min="18" max="18" width="15.5703125" bestFit="1" customWidth="1"/>
  </cols>
  <sheetData>
    <row r="1" spans="1:19" s="100" customFormat="1" x14ac:dyDescent="0.25">
      <c r="A1" s="103" t="s">
        <v>0</v>
      </c>
      <c r="B1" s="104" t="s">
        <v>3</v>
      </c>
      <c r="C1" s="104" t="s">
        <v>4</v>
      </c>
      <c r="D1" s="104" t="s">
        <v>9</v>
      </c>
      <c r="E1" s="104" t="s">
        <v>7</v>
      </c>
      <c r="F1" s="104" t="s">
        <v>8</v>
      </c>
      <c r="G1" s="104" t="s">
        <v>19</v>
      </c>
      <c r="H1" s="104" t="s">
        <v>11</v>
      </c>
      <c r="I1" s="104" t="s">
        <v>6</v>
      </c>
      <c r="J1" s="104" t="s">
        <v>10</v>
      </c>
      <c r="K1" s="104" t="s">
        <v>14</v>
      </c>
      <c r="L1" s="104" t="s">
        <v>12</v>
      </c>
      <c r="M1" s="104" t="s">
        <v>13</v>
      </c>
      <c r="N1" s="105" t="s">
        <v>15</v>
      </c>
      <c r="O1" s="105" t="s">
        <v>16</v>
      </c>
      <c r="P1" s="105" t="s">
        <v>17</v>
      </c>
      <c r="Q1" s="106" t="s">
        <v>18</v>
      </c>
    </row>
    <row r="2" spans="1:19" x14ac:dyDescent="0.25">
      <c r="A2" s="84" t="s">
        <v>809</v>
      </c>
      <c r="B2" s="69" t="s">
        <v>810</v>
      </c>
      <c r="C2" s="69" t="s">
        <v>22</v>
      </c>
      <c r="D2" s="69" t="s">
        <v>82</v>
      </c>
      <c r="E2" s="69" t="s">
        <v>24</v>
      </c>
      <c r="F2" s="69" t="s">
        <v>32</v>
      </c>
      <c r="G2" s="69" t="s">
        <v>29</v>
      </c>
      <c r="H2" s="69" t="s">
        <v>28</v>
      </c>
      <c r="I2" s="69" t="s">
        <v>42</v>
      </c>
      <c r="J2" s="69" t="s">
        <v>33</v>
      </c>
      <c r="K2" s="69" t="s">
        <v>22</v>
      </c>
      <c r="L2" s="71">
        <v>45138</v>
      </c>
      <c r="M2" s="71">
        <v>45138</v>
      </c>
      <c r="N2" s="70">
        <v>393176</v>
      </c>
      <c r="O2" s="70">
        <v>423176</v>
      </c>
      <c r="P2" s="70">
        <v>80403.44</v>
      </c>
      <c r="Q2" s="85">
        <v>503579.44</v>
      </c>
      <c r="R2" s="110">
        <v>11795.28</v>
      </c>
      <c r="S2" s="111" t="s">
        <v>462</v>
      </c>
    </row>
    <row r="3" spans="1:19" x14ac:dyDescent="0.25">
      <c r="A3" s="84" t="s">
        <v>811</v>
      </c>
      <c r="B3" s="69" t="s">
        <v>812</v>
      </c>
      <c r="C3" s="69" t="s">
        <v>22</v>
      </c>
      <c r="D3" s="69" t="s">
        <v>26</v>
      </c>
      <c r="E3" s="69" t="s">
        <v>24</v>
      </c>
      <c r="F3" s="69" t="s">
        <v>32</v>
      </c>
      <c r="G3" s="69" t="s">
        <v>29</v>
      </c>
      <c r="H3" s="69" t="s">
        <v>28</v>
      </c>
      <c r="I3" s="69" t="s">
        <v>39</v>
      </c>
      <c r="J3" s="69" t="s">
        <v>33</v>
      </c>
      <c r="K3" s="69" t="s">
        <v>22</v>
      </c>
      <c r="L3" s="71">
        <v>45135</v>
      </c>
      <c r="M3" s="71">
        <v>45135</v>
      </c>
      <c r="N3" s="70">
        <v>160000</v>
      </c>
      <c r="O3" s="70">
        <v>160000</v>
      </c>
      <c r="P3" s="70">
        <v>30400</v>
      </c>
      <c r="Q3" s="85">
        <v>190400</v>
      </c>
      <c r="R3" s="110">
        <v>4800</v>
      </c>
      <c r="S3" s="111" t="s">
        <v>462</v>
      </c>
    </row>
    <row r="4" spans="1:19" x14ac:dyDescent="0.25">
      <c r="A4" s="84" t="s">
        <v>813</v>
      </c>
      <c r="B4" s="69" t="s">
        <v>814</v>
      </c>
      <c r="C4" s="69" t="s">
        <v>22</v>
      </c>
      <c r="D4" s="69" t="s">
        <v>54</v>
      </c>
      <c r="E4" s="69" t="s">
        <v>24</v>
      </c>
      <c r="F4" s="69" t="s">
        <v>72</v>
      </c>
      <c r="G4" s="69" t="s">
        <v>29</v>
      </c>
      <c r="H4" s="69" t="s">
        <v>28</v>
      </c>
      <c r="I4" s="69" t="s">
        <v>42</v>
      </c>
      <c r="J4" s="69" t="s">
        <v>27</v>
      </c>
      <c r="K4" s="69" t="s">
        <v>22</v>
      </c>
      <c r="L4" s="71">
        <v>45134</v>
      </c>
      <c r="M4" s="71">
        <v>45139</v>
      </c>
      <c r="N4" s="70">
        <v>134016</v>
      </c>
      <c r="O4" s="70">
        <v>134016</v>
      </c>
      <c r="P4" s="70">
        <v>25463.040000000001</v>
      </c>
      <c r="Q4" s="85">
        <v>159479.04000000001</v>
      </c>
      <c r="R4" s="110">
        <v>4020.48</v>
      </c>
      <c r="S4" s="111" t="s">
        <v>462</v>
      </c>
    </row>
    <row r="5" spans="1:19" x14ac:dyDescent="0.25">
      <c r="A5" s="84" t="s">
        <v>815</v>
      </c>
      <c r="B5" s="69" t="s">
        <v>816</v>
      </c>
      <c r="C5" s="69" t="s">
        <v>22</v>
      </c>
      <c r="D5" s="69" t="s">
        <v>54</v>
      </c>
      <c r="E5" s="69" t="s">
        <v>24</v>
      </c>
      <c r="F5" s="69" t="s">
        <v>60</v>
      </c>
      <c r="G5" s="69" t="s">
        <v>29</v>
      </c>
      <c r="H5" s="69" t="s">
        <v>28</v>
      </c>
      <c r="I5" s="69" t="s">
        <v>42</v>
      </c>
      <c r="J5" s="69" t="s">
        <v>61</v>
      </c>
      <c r="K5" s="69" t="s">
        <v>22</v>
      </c>
      <c r="L5" s="71">
        <v>45133</v>
      </c>
      <c r="M5" s="71">
        <v>45133</v>
      </c>
      <c r="N5" s="70">
        <v>40000</v>
      </c>
      <c r="O5" s="70">
        <v>40000</v>
      </c>
      <c r="P5" s="70">
        <v>7600</v>
      </c>
      <c r="Q5" s="85">
        <v>47600</v>
      </c>
      <c r="R5" s="110">
        <v>1200</v>
      </c>
      <c r="S5" s="111" t="s">
        <v>462</v>
      </c>
    </row>
    <row r="6" spans="1:19" x14ac:dyDescent="0.25">
      <c r="A6" s="84" t="s">
        <v>817</v>
      </c>
      <c r="B6" s="69" t="s">
        <v>818</v>
      </c>
      <c r="C6" s="69" t="s">
        <v>22</v>
      </c>
      <c r="D6" s="69" t="s">
        <v>54</v>
      </c>
      <c r="E6" s="69" t="s">
        <v>24</v>
      </c>
      <c r="F6" s="69" t="s">
        <v>32</v>
      </c>
      <c r="G6" s="69" t="s">
        <v>29</v>
      </c>
      <c r="H6" s="69" t="s">
        <v>28</v>
      </c>
      <c r="I6" s="69" t="s">
        <v>42</v>
      </c>
      <c r="J6" s="69" t="s">
        <v>27</v>
      </c>
      <c r="K6" s="69" t="s">
        <v>22</v>
      </c>
      <c r="L6" s="71">
        <v>45133</v>
      </c>
      <c r="M6" s="71">
        <v>45133</v>
      </c>
      <c r="N6" s="70">
        <v>552000</v>
      </c>
      <c r="O6" s="70">
        <v>552000</v>
      </c>
      <c r="P6" s="70">
        <v>104880</v>
      </c>
      <c r="Q6" s="85">
        <v>656880</v>
      </c>
      <c r="R6" s="110">
        <v>11040</v>
      </c>
      <c r="S6" s="111" t="s">
        <v>479</v>
      </c>
    </row>
    <row r="7" spans="1:19" x14ac:dyDescent="0.25">
      <c r="A7" s="84" t="s">
        <v>819</v>
      </c>
      <c r="B7" s="69" t="s">
        <v>820</v>
      </c>
      <c r="C7" s="69" t="s">
        <v>22</v>
      </c>
      <c r="D7" s="69" t="s">
        <v>54</v>
      </c>
      <c r="E7" s="69" t="s">
        <v>24</v>
      </c>
      <c r="F7" s="69" t="s">
        <v>72</v>
      </c>
      <c r="G7" s="69" t="s">
        <v>29</v>
      </c>
      <c r="H7" s="69" t="s">
        <v>662</v>
      </c>
      <c r="I7" s="69" t="s">
        <v>42</v>
      </c>
      <c r="J7" s="69" t="s">
        <v>27</v>
      </c>
      <c r="K7" s="69" t="s">
        <v>22</v>
      </c>
      <c r="L7" s="71">
        <v>45133</v>
      </c>
      <c r="M7" s="71">
        <v>45133</v>
      </c>
      <c r="N7" s="70">
        <v>13000</v>
      </c>
      <c r="O7" s="70">
        <v>13000</v>
      </c>
      <c r="P7" s="70">
        <v>2470</v>
      </c>
      <c r="Q7" s="85">
        <v>15470</v>
      </c>
      <c r="R7" s="110">
        <v>390</v>
      </c>
      <c r="S7" s="111" t="s">
        <v>462</v>
      </c>
    </row>
    <row r="8" spans="1:19" x14ac:dyDescent="0.25">
      <c r="A8" s="84" t="s">
        <v>821</v>
      </c>
      <c r="B8" s="69" t="s">
        <v>822</v>
      </c>
      <c r="C8" s="69" t="s">
        <v>22</v>
      </c>
      <c r="D8" s="69" t="s">
        <v>54</v>
      </c>
      <c r="E8" s="69" t="s">
        <v>130</v>
      </c>
      <c r="F8" s="69" t="s">
        <v>32</v>
      </c>
      <c r="G8" s="69" t="s">
        <v>29</v>
      </c>
      <c r="H8" s="69" t="s">
        <v>28</v>
      </c>
      <c r="I8" s="69" t="s">
        <v>42</v>
      </c>
      <c r="J8" s="69" t="s">
        <v>33</v>
      </c>
      <c r="K8" s="69" t="s">
        <v>22</v>
      </c>
      <c r="L8" s="71">
        <v>45132</v>
      </c>
      <c r="M8" s="71">
        <v>45132</v>
      </c>
      <c r="N8" s="70">
        <v>618000</v>
      </c>
      <c r="O8" s="70">
        <v>618000</v>
      </c>
      <c r="P8" s="70">
        <v>117420</v>
      </c>
      <c r="Q8" s="85">
        <v>735420</v>
      </c>
      <c r="R8" s="110">
        <v>16068</v>
      </c>
      <c r="S8" s="111" t="s">
        <v>471</v>
      </c>
    </row>
    <row r="9" spans="1:19" x14ac:dyDescent="0.25">
      <c r="A9" s="84" t="s">
        <v>823</v>
      </c>
      <c r="B9" s="69" t="s">
        <v>824</v>
      </c>
      <c r="C9" s="69" t="s">
        <v>22</v>
      </c>
      <c r="D9" s="69" t="s">
        <v>196</v>
      </c>
      <c r="E9" s="69" t="s">
        <v>24</v>
      </c>
      <c r="F9" s="69" t="s">
        <v>32</v>
      </c>
      <c r="G9" s="69" t="s">
        <v>29</v>
      </c>
      <c r="H9" s="69" t="s">
        <v>28</v>
      </c>
      <c r="I9" s="69" t="s">
        <v>42</v>
      </c>
      <c r="J9" s="69" t="s">
        <v>33</v>
      </c>
      <c r="K9" s="69" t="s">
        <v>22</v>
      </c>
      <c r="L9" s="71">
        <v>45132</v>
      </c>
      <c r="M9" s="71">
        <v>45132</v>
      </c>
      <c r="N9" s="70">
        <v>4263160</v>
      </c>
      <c r="O9" s="70">
        <v>4563160</v>
      </c>
      <c r="P9" s="70">
        <v>867000.4</v>
      </c>
      <c r="Q9" s="85">
        <v>5430160.4000000004</v>
      </c>
      <c r="R9" s="110">
        <v>74058.559999999998</v>
      </c>
      <c r="S9" s="111" t="s">
        <v>948</v>
      </c>
    </row>
    <row r="10" spans="1:19" x14ac:dyDescent="0.25">
      <c r="A10" s="84" t="s">
        <v>825</v>
      </c>
      <c r="B10" s="69" t="s">
        <v>826</v>
      </c>
      <c r="C10" s="69" t="s">
        <v>22</v>
      </c>
      <c r="D10" s="69" t="s">
        <v>26</v>
      </c>
      <c r="E10" s="69" t="s">
        <v>24</v>
      </c>
      <c r="F10" s="69" t="s">
        <v>32</v>
      </c>
      <c r="G10" s="69" t="s">
        <v>29</v>
      </c>
      <c r="H10" s="69" t="s">
        <v>28</v>
      </c>
      <c r="I10" s="69" t="s">
        <v>42</v>
      </c>
      <c r="J10" s="69" t="s">
        <v>27</v>
      </c>
      <c r="K10" s="69" t="s">
        <v>22</v>
      </c>
      <c r="L10" s="71">
        <v>45131</v>
      </c>
      <c r="M10" s="71">
        <v>45131</v>
      </c>
      <c r="N10" s="70">
        <v>65988</v>
      </c>
      <c r="O10" s="70">
        <v>65988</v>
      </c>
      <c r="P10" s="70">
        <v>12537.72</v>
      </c>
      <c r="Q10" s="85">
        <v>78525.72</v>
      </c>
      <c r="R10" s="112">
        <v>1979.64</v>
      </c>
      <c r="S10" s="111" t="s">
        <v>462</v>
      </c>
    </row>
    <row r="11" spans="1:19" x14ac:dyDescent="0.25">
      <c r="A11" s="84" t="s">
        <v>828</v>
      </c>
      <c r="B11" s="69" t="s">
        <v>829</v>
      </c>
      <c r="C11" s="69" t="s">
        <v>22</v>
      </c>
      <c r="D11" s="69"/>
      <c r="E11" s="69" t="s">
        <v>24</v>
      </c>
      <c r="F11" s="69" t="s">
        <v>72</v>
      </c>
      <c r="G11" s="69" t="s">
        <v>29</v>
      </c>
      <c r="H11" s="69" t="s">
        <v>28</v>
      </c>
      <c r="I11" s="69" t="s">
        <v>42</v>
      </c>
      <c r="J11" s="69" t="s">
        <v>61</v>
      </c>
      <c r="K11" s="69" t="s">
        <v>22</v>
      </c>
      <c r="L11" s="71">
        <v>45131</v>
      </c>
      <c r="M11" s="71">
        <v>45131</v>
      </c>
      <c r="N11" s="70">
        <v>34000</v>
      </c>
      <c r="O11" s="70">
        <v>34000</v>
      </c>
      <c r="P11" s="70">
        <v>6460</v>
      </c>
      <c r="Q11" s="85">
        <v>40460</v>
      </c>
      <c r="R11" s="112">
        <v>1020</v>
      </c>
      <c r="S11" s="111" t="s">
        <v>462</v>
      </c>
    </row>
    <row r="12" spans="1:19" x14ac:dyDescent="0.25">
      <c r="A12" s="84" t="s">
        <v>830</v>
      </c>
      <c r="B12" s="69" t="s">
        <v>831</v>
      </c>
      <c r="C12" s="69" t="s">
        <v>22</v>
      </c>
      <c r="D12" s="69" t="s">
        <v>26</v>
      </c>
      <c r="E12" s="69" t="s">
        <v>24</v>
      </c>
      <c r="F12" s="69" t="s">
        <v>32</v>
      </c>
      <c r="G12" s="69" t="s">
        <v>29</v>
      </c>
      <c r="H12" s="69" t="s">
        <v>28</v>
      </c>
      <c r="I12" s="69" t="s">
        <v>190</v>
      </c>
      <c r="J12" s="69" t="s">
        <v>27</v>
      </c>
      <c r="K12" s="69" t="s">
        <v>22</v>
      </c>
      <c r="L12" s="71">
        <v>45131</v>
      </c>
      <c r="M12" s="71">
        <v>45131</v>
      </c>
      <c r="N12" s="70">
        <v>239904</v>
      </c>
      <c r="O12" s="70">
        <v>239904</v>
      </c>
      <c r="P12" s="70">
        <v>45581.760000000002</v>
      </c>
      <c r="Q12" s="85">
        <v>285485.76</v>
      </c>
      <c r="R12" s="112">
        <v>6237.5</v>
      </c>
      <c r="S12" s="111" t="s">
        <v>471</v>
      </c>
    </row>
    <row r="13" spans="1:19" x14ac:dyDescent="0.25">
      <c r="A13" s="84" t="s">
        <v>832</v>
      </c>
      <c r="B13" s="69" t="s">
        <v>833</v>
      </c>
      <c r="C13" s="69" t="s">
        <v>22</v>
      </c>
      <c r="D13" s="69" t="s">
        <v>54</v>
      </c>
      <c r="E13" s="69" t="s">
        <v>24</v>
      </c>
      <c r="F13" s="69" t="s">
        <v>72</v>
      </c>
      <c r="G13" s="69" t="s">
        <v>29</v>
      </c>
      <c r="H13" s="69" t="s">
        <v>28</v>
      </c>
      <c r="I13" s="69" t="s">
        <v>42</v>
      </c>
      <c r="J13" s="69" t="s">
        <v>61</v>
      </c>
      <c r="K13" s="69" t="s">
        <v>22</v>
      </c>
      <c r="L13" s="71">
        <v>45131</v>
      </c>
      <c r="M13" s="71">
        <v>45131</v>
      </c>
      <c r="N13" s="70">
        <v>378008</v>
      </c>
      <c r="O13" s="70">
        <v>378008</v>
      </c>
      <c r="P13" s="70">
        <v>71821.52</v>
      </c>
      <c r="Q13" s="85">
        <v>449829.52</v>
      </c>
      <c r="R13" s="112">
        <v>11340.24</v>
      </c>
      <c r="S13" s="111" t="s">
        <v>462</v>
      </c>
    </row>
    <row r="14" spans="1:19" x14ac:dyDescent="0.25">
      <c r="A14" s="84" t="s">
        <v>834</v>
      </c>
      <c r="B14" s="69" t="s">
        <v>835</v>
      </c>
      <c r="C14" s="69" t="s">
        <v>22</v>
      </c>
      <c r="D14" s="69" t="s">
        <v>54</v>
      </c>
      <c r="E14" s="69" t="s">
        <v>24</v>
      </c>
      <c r="F14" s="69" t="s">
        <v>32</v>
      </c>
      <c r="G14" s="69" t="s">
        <v>29</v>
      </c>
      <c r="H14" s="69" t="s">
        <v>28</v>
      </c>
      <c r="I14" s="69" t="s">
        <v>42</v>
      </c>
      <c r="J14" s="69" t="s">
        <v>61</v>
      </c>
      <c r="K14" s="69" t="s">
        <v>22</v>
      </c>
      <c r="L14" s="71">
        <v>45129</v>
      </c>
      <c r="M14" s="71">
        <v>45129</v>
      </c>
      <c r="N14" s="70">
        <v>398250</v>
      </c>
      <c r="O14" s="70">
        <v>398250</v>
      </c>
      <c r="P14" s="70">
        <v>75667.5</v>
      </c>
      <c r="Q14" s="85">
        <v>473917.5</v>
      </c>
      <c r="R14" s="112">
        <v>10354.5</v>
      </c>
      <c r="S14" s="111" t="s">
        <v>471</v>
      </c>
    </row>
    <row r="15" spans="1:19" x14ac:dyDescent="0.25">
      <c r="A15" s="84" t="s">
        <v>836</v>
      </c>
      <c r="B15" s="69" t="s">
        <v>837</v>
      </c>
      <c r="C15" s="69" t="s">
        <v>22</v>
      </c>
      <c r="D15" s="69" t="s">
        <v>54</v>
      </c>
      <c r="E15" s="69" t="s">
        <v>24</v>
      </c>
      <c r="F15" s="69" t="s">
        <v>72</v>
      </c>
      <c r="G15" s="69" t="s">
        <v>29</v>
      </c>
      <c r="H15" s="69" t="s">
        <v>28</v>
      </c>
      <c r="I15" s="69" t="s">
        <v>42</v>
      </c>
      <c r="J15" s="69" t="s">
        <v>61</v>
      </c>
      <c r="K15" s="69" t="s">
        <v>22</v>
      </c>
      <c r="L15" s="71">
        <v>45129</v>
      </c>
      <c r="M15" s="71">
        <v>45129</v>
      </c>
      <c r="N15" s="70">
        <v>180000</v>
      </c>
      <c r="O15" s="70">
        <v>180000</v>
      </c>
      <c r="P15" s="70">
        <v>34200</v>
      </c>
      <c r="Q15" s="85">
        <v>214200</v>
      </c>
      <c r="R15" s="112">
        <v>5400</v>
      </c>
      <c r="S15" s="111" t="s">
        <v>462</v>
      </c>
    </row>
    <row r="16" spans="1:19" x14ac:dyDescent="0.25">
      <c r="A16" s="84" t="s">
        <v>838</v>
      </c>
      <c r="B16" s="69" t="s">
        <v>839</v>
      </c>
      <c r="C16" s="69" t="s">
        <v>22</v>
      </c>
      <c r="D16" s="69" t="s">
        <v>26</v>
      </c>
      <c r="E16" s="69" t="s">
        <v>24</v>
      </c>
      <c r="F16" s="69" t="s">
        <v>25</v>
      </c>
      <c r="G16" s="69" t="s">
        <v>29</v>
      </c>
      <c r="H16" s="69" t="s">
        <v>28</v>
      </c>
      <c r="I16" s="69" t="s">
        <v>36</v>
      </c>
      <c r="J16" s="69" t="s">
        <v>47</v>
      </c>
      <c r="K16" s="69" t="s">
        <v>22</v>
      </c>
      <c r="L16" s="71">
        <v>45129</v>
      </c>
      <c r="M16" s="71">
        <v>45129</v>
      </c>
      <c r="N16" s="70">
        <v>102000</v>
      </c>
      <c r="O16" s="70">
        <v>102000</v>
      </c>
      <c r="P16" s="70">
        <v>19380</v>
      </c>
      <c r="Q16" s="85">
        <v>121380</v>
      </c>
      <c r="R16" s="112">
        <v>3060</v>
      </c>
      <c r="S16" s="111" t="s">
        <v>462</v>
      </c>
    </row>
    <row r="17" spans="1:19" x14ac:dyDescent="0.25">
      <c r="A17" s="84" t="s">
        <v>840</v>
      </c>
      <c r="B17" s="69" t="s">
        <v>841</v>
      </c>
      <c r="C17" s="69" t="s">
        <v>22</v>
      </c>
      <c r="D17" s="69" t="s">
        <v>26</v>
      </c>
      <c r="E17" s="69" t="s">
        <v>24</v>
      </c>
      <c r="F17" s="69" t="s">
        <v>25</v>
      </c>
      <c r="G17" s="69" t="s">
        <v>29</v>
      </c>
      <c r="H17" s="69" t="s">
        <v>28</v>
      </c>
      <c r="I17" s="69" t="s">
        <v>36</v>
      </c>
      <c r="J17" s="69" t="s">
        <v>47</v>
      </c>
      <c r="K17" s="69" t="s">
        <v>22</v>
      </c>
      <c r="L17" s="71">
        <v>45129</v>
      </c>
      <c r="M17" s="71">
        <v>45129</v>
      </c>
      <c r="N17" s="70">
        <v>49973</v>
      </c>
      <c r="O17" s="70">
        <v>49973</v>
      </c>
      <c r="P17" s="70">
        <v>9494.8700000000008</v>
      </c>
      <c r="Q17" s="85">
        <v>59467.87</v>
      </c>
      <c r="R17" s="112">
        <v>1499.19</v>
      </c>
      <c r="S17" s="111" t="s">
        <v>462</v>
      </c>
    </row>
    <row r="18" spans="1:19" x14ac:dyDescent="0.25">
      <c r="A18" s="84" t="s">
        <v>842</v>
      </c>
      <c r="B18" s="69" t="s">
        <v>843</v>
      </c>
      <c r="C18" s="69" t="s">
        <v>22</v>
      </c>
      <c r="D18" s="69" t="s">
        <v>82</v>
      </c>
      <c r="E18" s="69" t="s">
        <v>24</v>
      </c>
      <c r="F18" s="69" t="s">
        <v>60</v>
      </c>
      <c r="G18" s="69" t="s">
        <v>29</v>
      </c>
      <c r="H18" s="69" t="s">
        <v>28</v>
      </c>
      <c r="I18" s="69" t="s">
        <v>42</v>
      </c>
      <c r="J18" s="69" t="s">
        <v>61</v>
      </c>
      <c r="K18" s="69" t="s">
        <v>22</v>
      </c>
      <c r="L18" s="71">
        <v>45128</v>
      </c>
      <c r="M18" s="71">
        <v>45128</v>
      </c>
      <c r="N18" s="70">
        <v>492750</v>
      </c>
      <c r="O18" s="70">
        <v>492750</v>
      </c>
      <c r="P18" s="70">
        <v>93622.5</v>
      </c>
      <c r="Q18" s="85">
        <v>586372.5</v>
      </c>
      <c r="R18" s="112">
        <v>12811.5</v>
      </c>
      <c r="S18" s="111" t="s">
        <v>471</v>
      </c>
    </row>
    <row r="19" spans="1:19" x14ac:dyDescent="0.25">
      <c r="A19" s="84" t="s">
        <v>844</v>
      </c>
      <c r="B19" s="69" t="s">
        <v>489</v>
      </c>
      <c r="C19" s="69" t="s">
        <v>22</v>
      </c>
      <c r="D19" s="69" t="s">
        <v>54</v>
      </c>
      <c r="E19" s="69" t="s">
        <v>24</v>
      </c>
      <c r="F19" s="69" t="s">
        <v>32</v>
      </c>
      <c r="G19" s="69" t="s">
        <v>29</v>
      </c>
      <c r="H19" s="69" t="s">
        <v>28</v>
      </c>
      <c r="I19" s="69" t="s">
        <v>490</v>
      </c>
      <c r="J19" s="69" t="s">
        <v>33</v>
      </c>
      <c r="K19" s="69" t="s">
        <v>22</v>
      </c>
      <c r="L19" s="71">
        <v>45128</v>
      </c>
      <c r="M19" s="71">
        <v>45128</v>
      </c>
      <c r="N19" s="70">
        <v>230000</v>
      </c>
      <c r="O19" s="70">
        <v>230000</v>
      </c>
      <c r="P19" s="70">
        <v>43700</v>
      </c>
      <c r="Q19" s="85">
        <v>273700</v>
      </c>
      <c r="R19" s="112">
        <v>5281.92</v>
      </c>
      <c r="S19" s="111" t="s">
        <v>471</v>
      </c>
    </row>
    <row r="20" spans="1:19" x14ac:dyDescent="0.25">
      <c r="A20" s="84" t="s">
        <v>845</v>
      </c>
      <c r="B20" s="69" t="s">
        <v>846</v>
      </c>
      <c r="C20" s="69" t="s">
        <v>22</v>
      </c>
      <c r="D20" s="69" t="s">
        <v>54</v>
      </c>
      <c r="E20" s="69" t="s">
        <v>24</v>
      </c>
      <c r="F20" s="69" t="s">
        <v>32</v>
      </c>
      <c r="G20" s="69" t="s">
        <v>29</v>
      </c>
      <c r="H20" s="69" t="s">
        <v>28</v>
      </c>
      <c r="I20" s="69" t="s">
        <v>42</v>
      </c>
      <c r="J20" s="69" t="s">
        <v>27</v>
      </c>
      <c r="K20" s="69" t="s">
        <v>22</v>
      </c>
      <c r="L20" s="71">
        <v>45128</v>
      </c>
      <c r="M20" s="71">
        <v>45128</v>
      </c>
      <c r="N20" s="70">
        <v>365000</v>
      </c>
      <c r="O20" s="70">
        <v>365000</v>
      </c>
      <c r="P20" s="70">
        <v>69350</v>
      </c>
      <c r="Q20" s="85">
        <v>434350</v>
      </c>
      <c r="R20" s="112">
        <v>6900</v>
      </c>
      <c r="S20" s="111" t="s">
        <v>462</v>
      </c>
    </row>
    <row r="21" spans="1:19" x14ac:dyDescent="0.25">
      <c r="A21" s="84" t="s">
        <v>847</v>
      </c>
      <c r="B21" s="69" t="s">
        <v>818</v>
      </c>
      <c r="C21" s="69" t="s">
        <v>22</v>
      </c>
      <c r="D21" s="69" t="s">
        <v>54</v>
      </c>
      <c r="E21" s="69" t="s">
        <v>24</v>
      </c>
      <c r="F21" s="69" t="s">
        <v>32</v>
      </c>
      <c r="G21" s="69" t="s">
        <v>29</v>
      </c>
      <c r="H21" s="69" t="s">
        <v>28</v>
      </c>
      <c r="I21" s="69" t="s">
        <v>42</v>
      </c>
      <c r="J21" s="69" t="s">
        <v>27</v>
      </c>
      <c r="K21" s="69" t="s">
        <v>22</v>
      </c>
      <c r="L21" s="71">
        <v>45128</v>
      </c>
      <c r="M21" s="71">
        <v>45128</v>
      </c>
      <c r="N21" s="70">
        <v>552000</v>
      </c>
      <c r="O21" s="70">
        <v>552000</v>
      </c>
      <c r="P21" s="70">
        <v>104880</v>
      </c>
      <c r="Q21" s="85">
        <v>656880</v>
      </c>
      <c r="R21" s="112"/>
      <c r="S21" s="111" t="s">
        <v>949</v>
      </c>
    </row>
    <row r="22" spans="1:19" x14ac:dyDescent="0.25">
      <c r="A22" s="84" t="s">
        <v>848</v>
      </c>
      <c r="B22" s="69" t="s">
        <v>849</v>
      </c>
      <c r="C22" s="69" t="s">
        <v>22</v>
      </c>
      <c r="D22" s="69" t="s">
        <v>26</v>
      </c>
      <c r="E22" s="69" t="s">
        <v>24</v>
      </c>
      <c r="F22" s="69" t="s">
        <v>25</v>
      </c>
      <c r="G22" s="69" t="s">
        <v>29</v>
      </c>
      <c r="H22" s="69" t="s">
        <v>28</v>
      </c>
      <c r="I22" s="69" t="s">
        <v>490</v>
      </c>
      <c r="J22" s="69" t="s">
        <v>33</v>
      </c>
      <c r="K22" s="69" t="s">
        <v>22</v>
      </c>
      <c r="L22" s="71">
        <v>45128</v>
      </c>
      <c r="M22" s="71">
        <v>45128</v>
      </c>
      <c r="N22" s="70">
        <v>130065</v>
      </c>
      <c r="O22" s="70">
        <v>130065</v>
      </c>
      <c r="P22" s="70">
        <v>24712.35</v>
      </c>
      <c r="Q22" s="85">
        <v>154777.35</v>
      </c>
      <c r="R22" s="112">
        <v>2081.04</v>
      </c>
      <c r="S22" s="111" t="s">
        <v>950</v>
      </c>
    </row>
    <row r="23" spans="1:19" x14ac:dyDescent="0.25">
      <c r="A23" s="84" t="s">
        <v>850</v>
      </c>
      <c r="B23" s="69" t="s">
        <v>851</v>
      </c>
      <c r="C23" s="69" t="s">
        <v>22</v>
      </c>
      <c r="D23" s="69" t="s">
        <v>82</v>
      </c>
      <c r="E23" s="69" t="s">
        <v>24</v>
      </c>
      <c r="F23" s="69" t="s">
        <v>32</v>
      </c>
      <c r="G23" s="69" t="s">
        <v>29</v>
      </c>
      <c r="H23" s="69" t="s">
        <v>28</v>
      </c>
      <c r="I23" s="69" t="s">
        <v>42</v>
      </c>
      <c r="J23" s="69" t="s">
        <v>27</v>
      </c>
      <c r="K23" s="69" t="s">
        <v>22</v>
      </c>
      <c r="L23" s="71">
        <v>45126</v>
      </c>
      <c r="M23" s="71">
        <v>45126</v>
      </c>
      <c r="N23" s="70">
        <v>1560000</v>
      </c>
      <c r="O23" s="70">
        <v>1590000</v>
      </c>
      <c r="P23" s="70">
        <v>302100</v>
      </c>
      <c r="Q23" s="85">
        <v>1892100</v>
      </c>
      <c r="R23" s="112">
        <v>40560</v>
      </c>
      <c r="S23" s="111" t="s">
        <v>471</v>
      </c>
    </row>
    <row r="24" spans="1:19" x14ac:dyDescent="0.25">
      <c r="A24" s="84" t="s">
        <v>852</v>
      </c>
      <c r="B24" s="69" t="s">
        <v>853</v>
      </c>
      <c r="C24" s="69" t="s">
        <v>22</v>
      </c>
      <c r="D24" s="69" t="s">
        <v>26</v>
      </c>
      <c r="E24" s="69" t="s">
        <v>24</v>
      </c>
      <c r="F24" s="69" t="s">
        <v>25</v>
      </c>
      <c r="G24" s="69" t="s">
        <v>29</v>
      </c>
      <c r="H24" s="69" t="s">
        <v>28</v>
      </c>
      <c r="I24" s="69" t="s">
        <v>42</v>
      </c>
      <c r="J24" s="69" t="s">
        <v>47</v>
      </c>
      <c r="K24" s="69" t="s">
        <v>668</v>
      </c>
      <c r="L24" s="71">
        <v>45125</v>
      </c>
      <c r="M24" s="71">
        <v>45125</v>
      </c>
      <c r="N24" s="70">
        <v>261000</v>
      </c>
      <c r="O24" s="70">
        <v>261000</v>
      </c>
      <c r="P24" s="70">
        <v>49590</v>
      </c>
      <c r="Q24" s="85">
        <v>310590</v>
      </c>
      <c r="R24" s="112">
        <v>7904</v>
      </c>
      <c r="S24" s="111" t="s">
        <v>471</v>
      </c>
    </row>
    <row r="25" spans="1:19" x14ac:dyDescent="0.25">
      <c r="A25" s="84" t="s">
        <v>854</v>
      </c>
      <c r="B25" s="69" t="s">
        <v>855</v>
      </c>
      <c r="C25" s="69" t="s">
        <v>22</v>
      </c>
      <c r="D25" s="69" t="s">
        <v>82</v>
      </c>
      <c r="E25" s="69" t="s">
        <v>24</v>
      </c>
      <c r="F25" s="69" t="s">
        <v>25</v>
      </c>
      <c r="G25" s="69" t="s">
        <v>29</v>
      </c>
      <c r="H25" s="69" t="s">
        <v>28</v>
      </c>
      <c r="I25" s="69" t="s">
        <v>42</v>
      </c>
      <c r="J25" s="69" t="s">
        <v>33</v>
      </c>
      <c r="K25" s="69" t="s">
        <v>22</v>
      </c>
      <c r="L25" s="71">
        <v>45125</v>
      </c>
      <c r="M25" s="71">
        <v>45125</v>
      </c>
      <c r="N25" s="70">
        <v>304000</v>
      </c>
      <c r="O25" s="70">
        <v>334000</v>
      </c>
      <c r="P25" s="70">
        <v>63460</v>
      </c>
      <c r="Q25" s="85">
        <v>397460</v>
      </c>
      <c r="R25" s="112">
        <v>7904</v>
      </c>
      <c r="S25" s="111" t="s">
        <v>471</v>
      </c>
    </row>
    <row r="26" spans="1:19" x14ac:dyDescent="0.25">
      <c r="A26" s="84" t="s">
        <v>856</v>
      </c>
      <c r="B26" s="69" t="s">
        <v>857</v>
      </c>
      <c r="C26" s="69" t="s">
        <v>22</v>
      </c>
      <c r="D26" s="69" t="s">
        <v>54</v>
      </c>
      <c r="E26" s="69" t="s">
        <v>24</v>
      </c>
      <c r="F26" s="69" t="s">
        <v>32</v>
      </c>
      <c r="G26" s="69" t="s">
        <v>29</v>
      </c>
      <c r="H26" s="69" t="s">
        <v>28</v>
      </c>
      <c r="I26" s="69" t="s">
        <v>114</v>
      </c>
      <c r="J26" s="69" t="s">
        <v>33</v>
      </c>
      <c r="K26" s="69" t="s">
        <v>22</v>
      </c>
      <c r="L26" s="71">
        <v>45125</v>
      </c>
      <c r="M26" s="71">
        <v>45125</v>
      </c>
      <c r="N26" s="70">
        <v>1341322</v>
      </c>
      <c r="O26" s="70">
        <v>1341322</v>
      </c>
      <c r="P26" s="70">
        <v>254851.18</v>
      </c>
      <c r="Q26" s="85">
        <v>1596173.18</v>
      </c>
      <c r="R26" s="112">
        <v>34874.370000000003</v>
      </c>
      <c r="S26" s="111" t="s">
        <v>471</v>
      </c>
    </row>
    <row r="27" spans="1:19" x14ac:dyDescent="0.25">
      <c r="A27" s="84" t="s">
        <v>858</v>
      </c>
      <c r="B27" s="69" t="s">
        <v>859</v>
      </c>
      <c r="C27" s="69" t="s">
        <v>22</v>
      </c>
      <c r="D27" s="69" t="s">
        <v>196</v>
      </c>
      <c r="E27" s="69" t="s">
        <v>24</v>
      </c>
      <c r="F27" s="69" t="s">
        <v>25</v>
      </c>
      <c r="G27" s="69" t="s">
        <v>29</v>
      </c>
      <c r="H27" s="69" t="s">
        <v>28</v>
      </c>
      <c r="I27" s="69" t="s">
        <v>790</v>
      </c>
      <c r="J27" s="69" t="s">
        <v>27</v>
      </c>
      <c r="K27" s="69" t="s">
        <v>22</v>
      </c>
      <c r="L27" s="71">
        <v>45125</v>
      </c>
      <c r="M27" s="71">
        <v>45125</v>
      </c>
      <c r="N27" s="70">
        <v>748000</v>
      </c>
      <c r="O27" s="70">
        <v>798000</v>
      </c>
      <c r="P27" s="70">
        <v>151620</v>
      </c>
      <c r="Q27" s="85">
        <v>949620</v>
      </c>
      <c r="R27" s="112">
        <v>19448</v>
      </c>
      <c r="S27" s="111" t="s">
        <v>471</v>
      </c>
    </row>
    <row r="28" spans="1:19" x14ac:dyDescent="0.25">
      <c r="A28" s="84" t="s">
        <v>860</v>
      </c>
      <c r="B28" s="69" t="s">
        <v>861</v>
      </c>
      <c r="C28" s="69" t="s">
        <v>22</v>
      </c>
      <c r="D28" s="69" t="s">
        <v>54</v>
      </c>
      <c r="E28" s="69" t="s">
        <v>24</v>
      </c>
      <c r="F28" s="69" t="s">
        <v>60</v>
      </c>
      <c r="G28" s="69" t="s">
        <v>29</v>
      </c>
      <c r="H28" s="69" t="s">
        <v>28</v>
      </c>
      <c r="I28" s="69" t="s">
        <v>42</v>
      </c>
      <c r="J28" s="69" t="s">
        <v>61</v>
      </c>
      <c r="K28" s="69" t="s">
        <v>22</v>
      </c>
      <c r="L28" s="71">
        <v>45124</v>
      </c>
      <c r="M28" s="71">
        <v>45124</v>
      </c>
      <c r="N28" s="70">
        <v>509796</v>
      </c>
      <c r="O28" s="70">
        <v>509796</v>
      </c>
      <c r="P28" s="70">
        <v>96861.24</v>
      </c>
      <c r="Q28" s="85">
        <v>606657.24</v>
      </c>
      <c r="R28" s="112">
        <v>13254.7</v>
      </c>
      <c r="S28" s="111" t="s">
        <v>471</v>
      </c>
    </row>
    <row r="29" spans="1:19" x14ac:dyDescent="0.25">
      <c r="A29" s="84" t="s">
        <v>862</v>
      </c>
      <c r="B29" s="69" t="s">
        <v>863</v>
      </c>
      <c r="C29" s="69" t="s">
        <v>22</v>
      </c>
      <c r="D29" s="69" t="s">
        <v>82</v>
      </c>
      <c r="E29" s="69" t="s">
        <v>24</v>
      </c>
      <c r="F29" s="69" t="s">
        <v>60</v>
      </c>
      <c r="G29" s="69" t="s">
        <v>29</v>
      </c>
      <c r="H29" s="69" t="s">
        <v>28</v>
      </c>
      <c r="I29" s="69" t="s">
        <v>42</v>
      </c>
      <c r="J29" s="69" t="s">
        <v>61</v>
      </c>
      <c r="K29" s="69" t="s">
        <v>22</v>
      </c>
      <c r="L29" s="71">
        <v>45124</v>
      </c>
      <c r="M29" s="71">
        <v>45124</v>
      </c>
      <c r="N29" s="70">
        <v>1676000</v>
      </c>
      <c r="O29" s="70">
        <v>1706000</v>
      </c>
      <c r="P29" s="70">
        <v>324140</v>
      </c>
      <c r="Q29" s="85">
        <v>2030140</v>
      </c>
      <c r="R29" s="112">
        <v>50280</v>
      </c>
      <c r="S29" s="111" t="s">
        <v>462</v>
      </c>
    </row>
    <row r="30" spans="1:19" x14ac:dyDescent="0.25">
      <c r="A30" s="84" t="s">
        <v>864</v>
      </c>
      <c r="B30" s="69" t="s">
        <v>865</v>
      </c>
      <c r="C30" s="69" t="s">
        <v>22</v>
      </c>
      <c r="D30" s="69" t="s">
        <v>54</v>
      </c>
      <c r="E30" s="69" t="s">
        <v>24</v>
      </c>
      <c r="F30" s="69" t="s">
        <v>72</v>
      </c>
      <c r="G30" s="69" t="s">
        <v>29</v>
      </c>
      <c r="H30" s="69" t="s">
        <v>28</v>
      </c>
      <c r="I30" s="69" t="s">
        <v>42</v>
      </c>
      <c r="J30" s="69" t="s">
        <v>61</v>
      </c>
      <c r="K30" s="69" t="s">
        <v>22</v>
      </c>
      <c r="L30" s="71">
        <v>45124</v>
      </c>
      <c r="M30" s="71">
        <v>45124</v>
      </c>
      <c r="N30" s="70">
        <v>85000</v>
      </c>
      <c r="O30" s="70">
        <v>85000</v>
      </c>
      <c r="P30" s="70">
        <v>16150</v>
      </c>
      <c r="Q30" s="85">
        <v>101150</v>
      </c>
      <c r="R30" s="112">
        <v>2550</v>
      </c>
      <c r="S30" s="111" t="s">
        <v>462</v>
      </c>
    </row>
    <row r="31" spans="1:19" x14ac:dyDescent="0.25">
      <c r="A31" s="84" t="s">
        <v>866</v>
      </c>
      <c r="B31" s="69" t="s">
        <v>867</v>
      </c>
      <c r="C31" s="69" t="s">
        <v>22</v>
      </c>
      <c r="D31" s="69" t="s">
        <v>82</v>
      </c>
      <c r="E31" s="69" t="s">
        <v>24</v>
      </c>
      <c r="F31" s="69" t="s">
        <v>32</v>
      </c>
      <c r="G31" s="69" t="s">
        <v>29</v>
      </c>
      <c r="H31" s="69" t="s">
        <v>28</v>
      </c>
      <c r="I31" s="69" t="s">
        <v>42</v>
      </c>
      <c r="J31" s="69" t="s">
        <v>33</v>
      </c>
      <c r="K31" s="69" t="s">
        <v>22</v>
      </c>
      <c r="L31" s="71">
        <v>45124</v>
      </c>
      <c r="M31" s="71">
        <v>45126</v>
      </c>
      <c r="N31" s="70">
        <v>744000</v>
      </c>
      <c r="O31" s="70">
        <v>774000</v>
      </c>
      <c r="P31" s="70">
        <v>147060</v>
      </c>
      <c r="Q31" s="85">
        <v>921060</v>
      </c>
      <c r="R31" s="112">
        <v>19344</v>
      </c>
      <c r="S31" s="111" t="s">
        <v>471</v>
      </c>
    </row>
    <row r="32" spans="1:19" x14ac:dyDescent="0.25">
      <c r="A32" s="84" t="s">
        <v>868</v>
      </c>
      <c r="B32" s="69" t="s">
        <v>869</v>
      </c>
      <c r="C32" s="69" t="s">
        <v>22</v>
      </c>
      <c r="D32" s="69" t="s">
        <v>54</v>
      </c>
      <c r="E32" s="69" t="s">
        <v>24</v>
      </c>
      <c r="F32" s="69" t="s">
        <v>32</v>
      </c>
      <c r="G32" s="69" t="s">
        <v>29</v>
      </c>
      <c r="H32" s="69" t="s">
        <v>28</v>
      </c>
      <c r="I32" s="69" t="s">
        <v>42</v>
      </c>
      <c r="J32" s="69" t="s">
        <v>61</v>
      </c>
      <c r="K32" s="69" t="s">
        <v>22</v>
      </c>
      <c r="L32" s="71">
        <v>45122</v>
      </c>
      <c r="M32" s="71">
        <v>45122</v>
      </c>
      <c r="N32" s="70">
        <v>466470</v>
      </c>
      <c r="O32" s="70">
        <v>466470</v>
      </c>
      <c r="P32" s="70">
        <v>88629.3</v>
      </c>
      <c r="Q32" s="85">
        <v>555099.30000000005</v>
      </c>
      <c r="R32" s="112">
        <v>12128</v>
      </c>
      <c r="S32" s="111" t="s">
        <v>471</v>
      </c>
    </row>
    <row r="33" spans="1:19" x14ac:dyDescent="0.25">
      <c r="A33" s="84" t="s">
        <v>870</v>
      </c>
      <c r="B33" s="69" t="s">
        <v>361</v>
      </c>
      <c r="C33" s="69" t="s">
        <v>22</v>
      </c>
      <c r="D33" s="69" t="s">
        <v>196</v>
      </c>
      <c r="E33" s="69" t="s">
        <v>24</v>
      </c>
      <c r="F33" s="69" t="s">
        <v>32</v>
      </c>
      <c r="G33" s="69" t="s">
        <v>29</v>
      </c>
      <c r="H33" s="69" t="s">
        <v>28</v>
      </c>
      <c r="I33" s="69" t="s">
        <v>362</v>
      </c>
      <c r="J33" s="69" t="s">
        <v>27</v>
      </c>
      <c r="K33" s="69" t="s">
        <v>22</v>
      </c>
      <c r="L33" s="71">
        <v>45121</v>
      </c>
      <c r="M33" s="71">
        <v>45133</v>
      </c>
      <c r="N33" s="70">
        <v>1691880</v>
      </c>
      <c r="O33" s="70">
        <v>1906880</v>
      </c>
      <c r="P33" s="70">
        <v>362307.2</v>
      </c>
      <c r="Q33" s="85">
        <v>2269187.2000000002</v>
      </c>
      <c r="R33" s="112">
        <v>33837.599999999999</v>
      </c>
      <c r="S33" s="111" t="s">
        <v>479</v>
      </c>
    </row>
    <row r="34" spans="1:19" x14ac:dyDescent="0.25">
      <c r="A34" s="84" t="s">
        <v>871</v>
      </c>
      <c r="B34" s="69" t="s">
        <v>872</v>
      </c>
      <c r="C34" s="69" t="s">
        <v>22</v>
      </c>
      <c r="D34" s="69" t="s">
        <v>196</v>
      </c>
      <c r="E34" s="69" t="s">
        <v>24</v>
      </c>
      <c r="F34" s="69" t="s">
        <v>32</v>
      </c>
      <c r="G34" s="69" t="s">
        <v>29</v>
      </c>
      <c r="H34" s="69" t="s">
        <v>28</v>
      </c>
      <c r="I34" s="69" t="s">
        <v>713</v>
      </c>
      <c r="J34" s="69" t="s">
        <v>33</v>
      </c>
      <c r="K34" s="69" t="s">
        <v>22</v>
      </c>
      <c r="L34" s="71">
        <v>45121</v>
      </c>
      <c r="M34" s="71">
        <v>45131</v>
      </c>
      <c r="N34" s="70">
        <v>628362.4</v>
      </c>
      <c r="O34" s="70">
        <v>728362.4</v>
      </c>
      <c r="P34" s="70">
        <v>138388.856</v>
      </c>
      <c r="Q34" s="85">
        <v>866751.25600000005</v>
      </c>
      <c r="R34" s="112">
        <v>12567.25</v>
      </c>
      <c r="S34" s="111" t="s">
        <v>479</v>
      </c>
    </row>
    <row r="35" spans="1:19" x14ac:dyDescent="0.25">
      <c r="A35" s="84" t="s">
        <v>873</v>
      </c>
      <c r="B35" s="69" t="s">
        <v>826</v>
      </c>
      <c r="C35" s="69" t="s">
        <v>22</v>
      </c>
      <c r="D35" s="69" t="s">
        <v>26</v>
      </c>
      <c r="E35" s="69" t="s">
        <v>24</v>
      </c>
      <c r="F35" s="69" t="s">
        <v>32</v>
      </c>
      <c r="G35" s="69" t="s">
        <v>29</v>
      </c>
      <c r="H35" s="69" t="s">
        <v>28</v>
      </c>
      <c r="I35" s="69" t="s">
        <v>42</v>
      </c>
      <c r="J35" s="69" t="s">
        <v>33</v>
      </c>
      <c r="K35" s="69" t="s">
        <v>22</v>
      </c>
      <c r="L35" s="71">
        <v>45120</v>
      </c>
      <c r="M35" s="71">
        <v>45120</v>
      </c>
      <c r="N35" s="70">
        <v>81000</v>
      </c>
      <c r="O35" s="70">
        <v>81000</v>
      </c>
      <c r="P35" s="70">
        <v>15390</v>
      </c>
      <c r="Q35" s="85">
        <v>96390</v>
      </c>
      <c r="R35" s="112">
        <v>2430</v>
      </c>
      <c r="S35" s="111" t="s">
        <v>462</v>
      </c>
    </row>
    <row r="36" spans="1:19" x14ac:dyDescent="0.25">
      <c r="A36" s="84" t="s">
        <v>874</v>
      </c>
      <c r="B36" s="69" t="s">
        <v>875</v>
      </c>
      <c r="C36" s="69" t="s">
        <v>22</v>
      </c>
      <c r="D36" s="69" t="s">
        <v>26</v>
      </c>
      <c r="E36" s="69" t="s">
        <v>24</v>
      </c>
      <c r="F36" s="69" t="s">
        <v>32</v>
      </c>
      <c r="G36" s="69" t="s">
        <v>29</v>
      </c>
      <c r="H36" s="69" t="s">
        <v>28</v>
      </c>
      <c r="I36" s="69" t="s">
        <v>827</v>
      </c>
      <c r="J36" s="69" t="s">
        <v>33</v>
      </c>
      <c r="K36" s="69" t="s">
        <v>22</v>
      </c>
      <c r="L36" s="71">
        <v>45120</v>
      </c>
      <c r="M36" s="71">
        <v>45120</v>
      </c>
      <c r="N36" s="70">
        <v>294000</v>
      </c>
      <c r="O36" s="70">
        <v>294000</v>
      </c>
      <c r="P36" s="70">
        <v>55860</v>
      </c>
      <c r="Q36" s="85">
        <v>349860</v>
      </c>
      <c r="R36" s="112">
        <v>7644</v>
      </c>
      <c r="S36" s="111" t="s">
        <v>471</v>
      </c>
    </row>
    <row r="37" spans="1:19" x14ac:dyDescent="0.25">
      <c r="A37" s="84" t="s">
        <v>876</v>
      </c>
      <c r="B37" s="69" t="s">
        <v>877</v>
      </c>
      <c r="C37" s="69" t="s">
        <v>22</v>
      </c>
      <c r="D37" s="69" t="s">
        <v>26</v>
      </c>
      <c r="E37" s="69" t="s">
        <v>24</v>
      </c>
      <c r="F37" s="69" t="s">
        <v>32</v>
      </c>
      <c r="G37" s="69" t="s">
        <v>29</v>
      </c>
      <c r="H37" s="69" t="s">
        <v>28</v>
      </c>
      <c r="I37" s="69" t="s">
        <v>104</v>
      </c>
      <c r="J37" s="69" t="s">
        <v>33</v>
      </c>
      <c r="K37" s="69" t="s">
        <v>22</v>
      </c>
      <c r="L37" s="71">
        <v>45120</v>
      </c>
      <c r="M37" s="71">
        <v>45120</v>
      </c>
      <c r="N37" s="70">
        <v>16000</v>
      </c>
      <c r="O37" s="70">
        <v>16000</v>
      </c>
      <c r="P37" s="70">
        <v>3040</v>
      </c>
      <c r="Q37" s="85">
        <v>19040</v>
      </c>
      <c r="R37" s="112">
        <v>480</v>
      </c>
      <c r="S37" s="111" t="s">
        <v>462</v>
      </c>
    </row>
    <row r="38" spans="1:19" x14ac:dyDescent="0.25">
      <c r="A38" s="84" t="s">
        <v>878</v>
      </c>
      <c r="B38" s="69" t="s">
        <v>879</v>
      </c>
      <c r="C38" s="69" t="s">
        <v>22</v>
      </c>
      <c r="D38" s="69" t="s">
        <v>26</v>
      </c>
      <c r="E38" s="69" t="s">
        <v>24</v>
      </c>
      <c r="F38" s="69" t="s">
        <v>25</v>
      </c>
      <c r="G38" s="69" t="s">
        <v>29</v>
      </c>
      <c r="H38" s="69" t="s">
        <v>28</v>
      </c>
      <c r="I38" s="69" t="s">
        <v>880</v>
      </c>
      <c r="J38" s="69" t="s">
        <v>47</v>
      </c>
      <c r="K38" s="69" t="s">
        <v>22</v>
      </c>
      <c r="L38" s="71">
        <v>45119</v>
      </c>
      <c r="M38" s="71">
        <v>45119</v>
      </c>
      <c r="N38" s="70">
        <v>24000</v>
      </c>
      <c r="O38" s="70">
        <v>24000</v>
      </c>
      <c r="P38" s="70">
        <v>4560</v>
      </c>
      <c r="Q38" s="85">
        <v>28560</v>
      </c>
      <c r="R38" s="112">
        <v>720</v>
      </c>
      <c r="S38" s="111" t="s">
        <v>462</v>
      </c>
    </row>
    <row r="39" spans="1:19" x14ac:dyDescent="0.25">
      <c r="A39" s="84" t="s">
        <v>881</v>
      </c>
      <c r="B39" s="69" t="s">
        <v>882</v>
      </c>
      <c r="C39" s="69" t="s">
        <v>22</v>
      </c>
      <c r="D39" s="69" t="s">
        <v>26</v>
      </c>
      <c r="E39" s="69" t="s">
        <v>24</v>
      </c>
      <c r="F39" s="69" t="s">
        <v>25</v>
      </c>
      <c r="G39" s="69" t="s">
        <v>29</v>
      </c>
      <c r="H39" s="69" t="s">
        <v>28</v>
      </c>
      <c r="I39" s="69" t="s">
        <v>478</v>
      </c>
      <c r="J39" s="69" t="s">
        <v>47</v>
      </c>
      <c r="K39" s="69" t="s">
        <v>22</v>
      </c>
      <c r="L39" s="71">
        <v>45119</v>
      </c>
      <c r="M39" s="71">
        <v>45119</v>
      </c>
      <c r="N39" s="70">
        <v>549000</v>
      </c>
      <c r="O39" s="70">
        <v>549000</v>
      </c>
      <c r="P39" s="70">
        <v>104310</v>
      </c>
      <c r="Q39" s="85">
        <v>653310</v>
      </c>
      <c r="R39" s="112">
        <v>14274</v>
      </c>
      <c r="S39" s="111" t="s">
        <v>471</v>
      </c>
    </row>
    <row r="40" spans="1:19" x14ac:dyDescent="0.25">
      <c r="A40" s="84" t="s">
        <v>883</v>
      </c>
      <c r="B40" s="69" t="s">
        <v>884</v>
      </c>
      <c r="C40" s="69" t="s">
        <v>22</v>
      </c>
      <c r="D40" s="69" t="s">
        <v>196</v>
      </c>
      <c r="E40" s="69" t="s">
        <v>24</v>
      </c>
      <c r="F40" s="69" t="s">
        <v>32</v>
      </c>
      <c r="G40" s="69" t="s">
        <v>29</v>
      </c>
      <c r="H40" s="69" t="s">
        <v>28</v>
      </c>
      <c r="I40" s="69" t="s">
        <v>885</v>
      </c>
      <c r="J40" s="69" t="s">
        <v>27</v>
      </c>
      <c r="K40" s="69" t="s">
        <v>22</v>
      </c>
      <c r="L40" s="71">
        <v>45119</v>
      </c>
      <c r="M40" s="71">
        <v>45119</v>
      </c>
      <c r="N40" s="70">
        <v>1059552</v>
      </c>
      <c r="O40" s="70">
        <v>1324552</v>
      </c>
      <c r="P40" s="70">
        <v>0</v>
      </c>
      <c r="Q40" s="85">
        <v>1324552</v>
      </c>
      <c r="R40" s="112">
        <v>27548.5</v>
      </c>
      <c r="S40" s="111" t="s">
        <v>471</v>
      </c>
    </row>
    <row r="41" spans="1:19" x14ac:dyDescent="0.25">
      <c r="A41" s="84" t="s">
        <v>886</v>
      </c>
      <c r="B41" s="69" t="s">
        <v>333</v>
      </c>
      <c r="C41" s="69" t="s">
        <v>22</v>
      </c>
      <c r="D41" s="69"/>
      <c r="E41" s="69" t="s">
        <v>24</v>
      </c>
      <c r="F41" s="69" t="s">
        <v>72</v>
      </c>
      <c r="G41" s="69" t="s">
        <v>29</v>
      </c>
      <c r="H41" s="69" t="s">
        <v>28</v>
      </c>
      <c r="I41" s="69" t="s">
        <v>42</v>
      </c>
      <c r="J41" s="69" t="s">
        <v>27</v>
      </c>
      <c r="K41" s="69" t="s">
        <v>22</v>
      </c>
      <c r="L41" s="71">
        <v>45119</v>
      </c>
      <c r="M41" s="71">
        <v>45119</v>
      </c>
      <c r="N41" s="70">
        <v>26000</v>
      </c>
      <c r="O41" s="70">
        <v>26000</v>
      </c>
      <c r="P41" s="70">
        <v>4940</v>
      </c>
      <c r="Q41" s="85">
        <v>30940</v>
      </c>
      <c r="R41" s="112">
        <v>780</v>
      </c>
      <c r="S41" s="111" t="s">
        <v>462</v>
      </c>
    </row>
    <row r="42" spans="1:19" x14ac:dyDescent="0.25">
      <c r="A42" s="84" t="s">
        <v>887</v>
      </c>
      <c r="B42" s="69" t="s">
        <v>888</v>
      </c>
      <c r="C42" s="69" t="s">
        <v>22</v>
      </c>
      <c r="D42" s="69" t="s">
        <v>54</v>
      </c>
      <c r="E42" s="69" t="s">
        <v>24</v>
      </c>
      <c r="F42" s="69" t="s">
        <v>32</v>
      </c>
      <c r="G42" s="69" t="s">
        <v>29</v>
      </c>
      <c r="H42" s="69" t="s">
        <v>28</v>
      </c>
      <c r="I42" s="69" t="s">
        <v>42</v>
      </c>
      <c r="J42" s="69" t="s">
        <v>33</v>
      </c>
      <c r="K42" s="69" t="s">
        <v>22</v>
      </c>
      <c r="L42" s="71">
        <v>45119</v>
      </c>
      <c r="M42" s="71">
        <v>45119</v>
      </c>
      <c r="N42" s="70">
        <v>112050</v>
      </c>
      <c r="O42" s="70">
        <v>112050</v>
      </c>
      <c r="P42" s="70">
        <v>21289.5</v>
      </c>
      <c r="Q42" s="85">
        <v>133339.5</v>
      </c>
      <c r="R42" s="112">
        <v>1792.8</v>
      </c>
      <c r="S42" s="111" t="s">
        <v>950</v>
      </c>
    </row>
    <row r="43" spans="1:19" x14ac:dyDescent="0.25">
      <c r="A43" s="84" t="s">
        <v>889</v>
      </c>
      <c r="B43" s="69" t="s">
        <v>592</v>
      </c>
      <c r="C43" s="69" t="s">
        <v>22</v>
      </c>
      <c r="D43" s="69" t="s">
        <v>26</v>
      </c>
      <c r="E43" s="69" t="s">
        <v>24</v>
      </c>
      <c r="F43" s="69" t="s">
        <v>32</v>
      </c>
      <c r="G43" s="69" t="s">
        <v>29</v>
      </c>
      <c r="H43" s="69" t="s">
        <v>28</v>
      </c>
      <c r="I43" s="69" t="s">
        <v>36</v>
      </c>
      <c r="J43" s="69" t="s">
        <v>27</v>
      </c>
      <c r="K43" s="69" t="s">
        <v>22</v>
      </c>
      <c r="L43" s="71">
        <v>45119</v>
      </c>
      <c r="M43" s="71">
        <v>45119</v>
      </c>
      <c r="N43" s="70">
        <v>753000</v>
      </c>
      <c r="O43" s="70">
        <v>753000</v>
      </c>
      <c r="P43" s="70">
        <v>143070</v>
      </c>
      <c r="Q43" s="85">
        <v>896070</v>
      </c>
      <c r="R43" s="112">
        <v>12048</v>
      </c>
      <c r="S43" s="111" t="s">
        <v>950</v>
      </c>
    </row>
    <row r="44" spans="1:19" x14ac:dyDescent="0.25">
      <c r="A44" s="84" t="s">
        <v>890</v>
      </c>
      <c r="B44" s="69" t="s">
        <v>891</v>
      </c>
      <c r="C44" s="69" t="s">
        <v>22</v>
      </c>
      <c r="D44" s="69" t="s">
        <v>82</v>
      </c>
      <c r="E44" s="69" t="s">
        <v>24</v>
      </c>
      <c r="F44" s="69" t="s">
        <v>32</v>
      </c>
      <c r="G44" s="69" t="s">
        <v>29</v>
      </c>
      <c r="H44" s="69" t="s">
        <v>28</v>
      </c>
      <c r="I44" s="69" t="s">
        <v>42</v>
      </c>
      <c r="J44" s="69" t="s">
        <v>167</v>
      </c>
      <c r="K44" s="69" t="s">
        <v>22</v>
      </c>
      <c r="L44" s="71">
        <v>45118</v>
      </c>
      <c r="M44" s="71">
        <v>45118</v>
      </c>
      <c r="N44" s="70">
        <v>1711424</v>
      </c>
      <c r="O44" s="70">
        <v>1741424</v>
      </c>
      <c r="P44" s="70">
        <v>330870.56</v>
      </c>
      <c r="Q44" s="85">
        <v>2072294.56</v>
      </c>
      <c r="R44" s="112">
        <v>51342.720000000001</v>
      </c>
      <c r="S44" s="111" t="s">
        <v>462</v>
      </c>
    </row>
    <row r="45" spans="1:19" x14ac:dyDescent="0.25">
      <c r="A45" s="84" t="s">
        <v>892</v>
      </c>
      <c r="B45" s="69" t="s">
        <v>893</v>
      </c>
      <c r="C45" s="69" t="s">
        <v>22</v>
      </c>
      <c r="D45" s="69" t="s">
        <v>26</v>
      </c>
      <c r="E45" s="69" t="s">
        <v>24</v>
      </c>
      <c r="F45" s="69" t="s">
        <v>60</v>
      </c>
      <c r="G45" s="69" t="s">
        <v>29</v>
      </c>
      <c r="H45" s="69" t="s">
        <v>28</v>
      </c>
      <c r="I45" s="69" t="s">
        <v>42</v>
      </c>
      <c r="J45" s="69" t="s">
        <v>61</v>
      </c>
      <c r="K45" s="69" t="s">
        <v>22</v>
      </c>
      <c r="L45" s="71">
        <v>45118</v>
      </c>
      <c r="M45" s="71">
        <v>45118</v>
      </c>
      <c r="N45" s="70">
        <v>713053</v>
      </c>
      <c r="O45" s="70">
        <v>713053</v>
      </c>
      <c r="P45" s="70">
        <v>135480.07</v>
      </c>
      <c r="Q45" s="85">
        <v>848533.07</v>
      </c>
      <c r="R45" s="112">
        <v>5704.42</v>
      </c>
      <c r="S45" s="111" t="s">
        <v>951</v>
      </c>
    </row>
    <row r="46" spans="1:19" x14ac:dyDescent="0.25">
      <c r="A46" s="84" t="s">
        <v>894</v>
      </c>
      <c r="B46" s="69" t="s">
        <v>895</v>
      </c>
      <c r="C46" s="69" t="s">
        <v>22</v>
      </c>
      <c r="D46" s="69" t="s">
        <v>54</v>
      </c>
      <c r="E46" s="69" t="s">
        <v>24</v>
      </c>
      <c r="F46" s="69" t="s">
        <v>32</v>
      </c>
      <c r="G46" s="69" t="s">
        <v>29</v>
      </c>
      <c r="H46" s="69" t="s">
        <v>28</v>
      </c>
      <c r="I46" s="69" t="s">
        <v>42</v>
      </c>
      <c r="J46" s="69" t="s">
        <v>33</v>
      </c>
      <c r="K46" s="69" t="s">
        <v>22</v>
      </c>
      <c r="L46" s="71">
        <v>45118</v>
      </c>
      <c r="M46" s="71">
        <v>45118</v>
      </c>
      <c r="N46" s="70">
        <v>420898</v>
      </c>
      <c r="O46" s="70">
        <v>420898</v>
      </c>
      <c r="P46" s="70">
        <v>79970.62</v>
      </c>
      <c r="Q46" s="85">
        <v>500868.62</v>
      </c>
      <c r="R46" s="112">
        <v>10943.35</v>
      </c>
      <c r="S46" s="111" t="s">
        <v>471</v>
      </c>
    </row>
    <row r="47" spans="1:19" x14ac:dyDescent="0.25">
      <c r="A47" s="84" t="s">
        <v>896</v>
      </c>
      <c r="B47" s="69" t="s">
        <v>897</v>
      </c>
      <c r="C47" s="69" t="s">
        <v>22</v>
      </c>
      <c r="D47" s="69" t="s">
        <v>26</v>
      </c>
      <c r="E47" s="69" t="s">
        <v>24</v>
      </c>
      <c r="F47" s="69" t="s">
        <v>32</v>
      </c>
      <c r="G47" s="69" t="s">
        <v>29</v>
      </c>
      <c r="H47" s="69" t="s">
        <v>28</v>
      </c>
      <c r="I47" s="69" t="s">
        <v>42</v>
      </c>
      <c r="J47" s="69" t="s">
        <v>47</v>
      </c>
      <c r="K47" s="69" t="s">
        <v>668</v>
      </c>
      <c r="L47" s="71">
        <v>45118</v>
      </c>
      <c r="M47" s="71">
        <v>45118</v>
      </c>
      <c r="N47" s="70">
        <v>184000</v>
      </c>
      <c r="O47" s="70">
        <v>184000</v>
      </c>
      <c r="P47" s="70">
        <v>34960</v>
      </c>
      <c r="Q47" s="85">
        <v>218960</v>
      </c>
      <c r="R47" s="112">
        <v>3680</v>
      </c>
      <c r="S47" s="111" t="s">
        <v>479</v>
      </c>
    </row>
    <row r="48" spans="1:19" x14ac:dyDescent="0.25">
      <c r="A48" s="84" t="s">
        <v>898</v>
      </c>
      <c r="B48" s="69" t="s">
        <v>899</v>
      </c>
      <c r="C48" s="69" t="s">
        <v>22</v>
      </c>
      <c r="D48" s="69" t="s">
        <v>26</v>
      </c>
      <c r="E48" s="69" t="s">
        <v>24</v>
      </c>
      <c r="F48" s="69" t="s">
        <v>25</v>
      </c>
      <c r="G48" s="69" t="s">
        <v>29</v>
      </c>
      <c r="H48" s="69" t="s">
        <v>28</v>
      </c>
      <c r="I48" s="69" t="s">
        <v>42</v>
      </c>
      <c r="J48" s="69" t="s">
        <v>47</v>
      </c>
      <c r="K48" s="69" t="s">
        <v>668</v>
      </c>
      <c r="L48" s="71">
        <v>45118</v>
      </c>
      <c r="M48" s="71">
        <v>45118</v>
      </c>
      <c r="N48" s="70">
        <v>49973</v>
      </c>
      <c r="O48" s="70">
        <v>49973</v>
      </c>
      <c r="P48" s="70">
        <v>9494.8700000000008</v>
      </c>
      <c r="Q48" s="85">
        <v>59467.87</v>
      </c>
      <c r="R48" s="112">
        <v>1499.19</v>
      </c>
      <c r="S48" s="111" t="s">
        <v>462</v>
      </c>
    </row>
    <row r="49" spans="1:19" x14ac:dyDescent="0.25">
      <c r="A49" s="84" t="s">
        <v>900</v>
      </c>
      <c r="B49" s="69" t="s">
        <v>901</v>
      </c>
      <c r="C49" s="69" t="s">
        <v>22</v>
      </c>
      <c r="D49" s="69" t="s">
        <v>26</v>
      </c>
      <c r="E49" s="69" t="s">
        <v>24</v>
      </c>
      <c r="F49" s="69" t="s">
        <v>25</v>
      </c>
      <c r="G49" s="69" t="s">
        <v>29</v>
      </c>
      <c r="H49" s="69" t="s">
        <v>28</v>
      </c>
      <c r="I49" s="69" t="s">
        <v>128</v>
      </c>
      <c r="J49" s="69" t="s">
        <v>33</v>
      </c>
      <c r="K49" s="69" t="s">
        <v>22</v>
      </c>
      <c r="L49" s="71">
        <v>45117</v>
      </c>
      <c r="M49" s="71">
        <v>45119</v>
      </c>
      <c r="N49" s="70">
        <v>20000</v>
      </c>
      <c r="O49" s="70">
        <v>20000</v>
      </c>
      <c r="P49" s="70">
        <v>3800</v>
      </c>
      <c r="Q49" s="85">
        <v>23800</v>
      </c>
      <c r="R49" s="112">
        <v>600</v>
      </c>
      <c r="S49" s="111" t="s">
        <v>462</v>
      </c>
    </row>
    <row r="50" spans="1:19" x14ac:dyDescent="0.25">
      <c r="A50" s="84" t="s">
        <v>902</v>
      </c>
      <c r="B50" s="69" t="s">
        <v>903</v>
      </c>
      <c r="C50" s="69" t="s">
        <v>22</v>
      </c>
      <c r="D50" s="69" t="s">
        <v>26</v>
      </c>
      <c r="E50" s="69" t="s">
        <v>24</v>
      </c>
      <c r="F50" s="69" t="s">
        <v>32</v>
      </c>
      <c r="G50" s="69" t="s">
        <v>29</v>
      </c>
      <c r="H50" s="69" t="s">
        <v>28</v>
      </c>
      <c r="I50" s="69" t="s">
        <v>771</v>
      </c>
      <c r="J50" s="69" t="s">
        <v>33</v>
      </c>
      <c r="K50" s="69" t="s">
        <v>22</v>
      </c>
      <c r="L50" s="71">
        <v>45117</v>
      </c>
      <c r="M50" s="71">
        <v>45117</v>
      </c>
      <c r="N50" s="70">
        <v>151000</v>
      </c>
      <c r="O50" s="70">
        <v>151000</v>
      </c>
      <c r="P50" s="70">
        <v>28690</v>
      </c>
      <c r="Q50" s="85">
        <v>179690</v>
      </c>
      <c r="R50" s="112">
        <v>3926</v>
      </c>
      <c r="S50" s="111" t="s">
        <v>471</v>
      </c>
    </row>
    <row r="51" spans="1:19" x14ac:dyDescent="0.25">
      <c r="A51" s="84" t="s">
        <v>904</v>
      </c>
      <c r="B51" s="69" t="s">
        <v>706</v>
      </c>
      <c r="C51" s="69" t="s">
        <v>22</v>
      </c>
      <c r="D51" s="69" t="s">
        <v>26</v>
      </c>
      <c r="E51" s="69" t="s">
        <v>24</v>
      </c>
      <c r="F51" s="69" t="s">
        <v>32</v>
      </c>
      <c r="G51" s="69" t="s">
        <v>29</v>
      </c>
      <c r="H51" s="69" t="s">
        <v>28</v>
      </c>
      <c r="I51" s="69" t="s">
        <v>144</v>
      </c>
      <c r="J51" s="69" t="s">
        <v>27</v>
      </c>
      <c r="K51" s="69" t="s">
        <v>22</v>
      </c>
      <c r="L51" s="71">
        <v>45115</v>
      </c>
      <c r="M51" s="71">
        <v>45115</v>
      </c>
      <c r="N51" s="70">
        <v>66000</v>
      </c>
      <c r="O51" s="70">
        <v>66000</v>
      </c>
      <c r="P51" s="70">
        <v>12540</v>
      </c>
      <c r="Q51" s="85">
        <v>78540</v>
      </c>
      <c r="R51" s="112">
        <v>1980</v>
      </c>
      <c r="S51" s="111" t="s">
        <v>462</v>
      </c>
    </row>
    <row r="52" spans="1:19" x14ac:dyDescent="0.25">
      <c r="A52" s="84" t="s">
        <v>905</v>
      </c>
      <c r="B52" s="69" t="s">
        <v>906</v>
      </c>
      <c r="C52" s="69" t="s">
        <v>22</v>
      </c>
      <c r="D52" s="69" t="s">
        <v>82</v>
      </c>
      <c r="E52" s="69" t="s">
        <v>24</v>
      </c>
      <c r="F52" s="69" t="s">
        <v>60</v>
      </c>
      <c r="G52" s="69" t="s">
        <v>29</v>
      </c>
      <c r="H52" s="69" t="s">
        <v>28</v>
      </c>
      <c r="I52" s="69" t="s">
        <v>42</v>
      </c>
      <c r="J52" s="69" t="s">
        <v>61</v>
      </c>
      <c r="K52" s="69" t="s">
        <v>22</v>
      </c>
      <c r="L52" s="71">
        <v>45115</v>
      </c>
      <c r="M52" s="71">
        <v>45115</v>
      </c>
      <c r="N52" s="70">
        <v>453870</v>
      </c>
      <c r="O52" s="70">
        <v>483870</v>
      </c>
      <c r="P52" s="70">
        <v>91935.3</v>
      </c>
      <c r="Q52" s="85">
        <v>575805.30000000005</v>
      </c>
      <c r="R52" s="112">
        <v>11800.62</v>
      </c>
      <c r="S52" s="111" t="s">
        <v>471</v>
      </c>
    </row>
    <row r="53" spans="1:19" x14ac:dyDescent="0.25">
      <c r="A53" s="84" t="s">
        <v>907</v>
      </c>
      <c r="B53" s="69" t="s">
        <v>908</v>
      </c>
      <c r="C53" s="69" t="s">
        <v>22</v>
      </c>
      <c r="D53" s="69" t="s">
        <v>196</v>
      </c>
      <c r="E53" s="69" t="s">
        <v>24</v>
      </c>
      <c r="F53" s="69" t="s">
        <v>32</v>
      </c>
      <c r="G53" s="69" t="s">
        <v>29</v>
      </c>
      <c r="H53" s="69" t="s">
        <v>28</v>
      </c>
      <c r="I53" s="69" t="s">
        <v>909</v>
      </c>
      <c r="J53" s="69" t="s">
        <v>27</v>
      </c>
      <c r="K53" s="69" t="s">
        <v>22</v>
      </c>
      <c r="L53" s="71">
        <v>45114</v>
      </c>
      <c r="M53" s="71">
        <v>45114</v>
      </c>
      <c r="N53" s="70">
        <v>3808000</v>
      </c>
      <c r="O53" s="70">
        <v>3958000</v>
      </c>
      <c r="P53" s="70">
        <v>752020</v>
      </c>
      <c r="Q53" s="85">
        <v>4710020</v>
      </c>
      <c r="R53" s="112">
        <v>99008</v>
      </c>
      <c r="S53" s="111" t="s">
        <v>471</v>
      </c>
    </row>
    <row r="54" spans="1:19" x14ac:dyDescent="0.25">
      <c r="A54" s="84" t="s">
        <v>910</v>
      </c>
      <c r="B54" s="69" t="s">
        <v>818</v>
      </c>
      <c r="C54" s="69" t="s">
        <v>22</v>
      </c>
      <c r="D54" s="69" t="s">
        <v>54</v>
      </c>
      <c r="E54" s="69" t="s">
        <v>130</v>
      </c>
      <c r="F54" s="69" t="s">
        <v>72</v>
      </c>
      <c r="G54" s="69" t="s">
        <v>29</v>
      </c>
      <c r="H54" s="69" t="s">
        <v>28</v>
      </c>
      <c r="I54" s="69" t="s">
        <v>42</v>
      </c>
      <c r="J54" s="69" t="s">
        <v>61</v>
      </c>
      <c r="K54" s="69" t="s">
        <v>22</v>
      </c>
      <c r="L54" s="71">
        <v>45113</v>
      </c>
      <c r="M54" s="71">
        <v>45113</v>
      </c>
      <c r="N54" s="70">
        <v>644000</v>
      </c>
      <c r="O54" s="70">
        <v>644000</v>
      </c>
      <c r="P54" s="70">
        <v>122360</v>
      </c>
      <c r="Q54" s="85">
        <v>766360</v>
      </c>
      <c r="R54" s="112">
        <v>12880</v>
      </c>
      <c r="S54" s="111" t="s">
        <v>479</v>
      </c>
    </row>
    <row r="55" spans="1:19" x14ac:dyDescent="0.25">
      <c r="A55" s="84" t="s">
        <v>911</v>
      </c>
      <c r="B55" s="69" t="s">
        <v>912</v>
      </c>
      <c r="C55" s="69" t="s">
        <v>22</v>
      </c>
      <c r="D55" s="69" t="s">
        <v>26</v>
      </c>
      <c r="E55" s="69" t="s">
        <v>24</v>
      </c>
      <c r="F55" s="69" t="s">
        <v>32</v>
      </c>
      <c r="G55" s="69" t="s">
        <v>29</v>
      </c>
      <c r="H55" s="69" t="s">
        <v>28</v>
      </c>
      <c r="I55" s="69" t="s">
        <v>913</v>
      </c>
      <c r="J55" s="69" t="s">
        <v>27</v>
      </c>
      <c r="K55" s="69" t="s">
        <v>22</v>
      </c>
      <c r="L55" s="71">
        <v>45113</v>
      </c>
      <c r="M55" s="71">
        <v>45113</v>
      </c>
      <c r="N55" s="70">
        <v>50900</v>
      </c>
      <c r="O55" s="70">
        <v>50900</v>
      </c>
      <c r="P55" s="70">
        <v>9671</v>
      </c>
      <c r="Q55" s="85">
        <v>60571</v>
      </c>
      <c r="R55" s="112">
        <v>50900</v>
      </c>
      <c r="S55" s="111" t="s">
        <v>952</v>
      </c>
    </row>
    <row r="56" spans="1:19" x14ac:dyDescent="0.25">
      <c r="A56" s="84" t="s">
        <v>914</v>
      </c>
      <c r="B56" s="69" t="s">
        <v>915</v>
      </c>
      <c r="C56" s="69" t="s">
        <v>22</v>
      </c>
      <c r="D56" s="69" t="s">
        <v>26</v>
      </c>
      <c r="E56" s="69" t="s">
        <v>24</v>
      </c>
      <c r="F56" s="69" t="s">
        <v>25</v>
      </c>
      <c r="G56" s="69" t="s">
        <v>29</v>
      </c>
      <c r="H56" s="69" t="s">
        <v>28</v>
      </c>
      <c r="I56" s="69" t="s">
        <v>916</v>
      </c>
      <c r="J56" s="69" t="s">
        <v>47</v>
      </c>
      <c r="K56" s="69" t="s">
        <v>668</v>
      </c>
      <c r="L56" s="71">
        <v>45113</v>
      </c>
      <c r="M56" s="71">
        <v>45114</v>
      </c>
      <c r="N56" s="70">
        <v>1097894</v>
      </c>
      <c r="O56" s="70">
        <v>1097894</v>
      </c>
      <c r="P56" s="70">
        <v>208599.86</v>
      </c>
      <c r="Q56" s="85">
        <v>1306493.8600000001</v>
      </c>
      <c r="R56" s="112">
        <v>28545</v>
      </c>
      <c r="S56" s="111" t="s">
        <v>471</v>
      </c>
    </row>
    <row r="57" spans="1:19" x14ac:dyDescent="0.25">
      <c r="A57" s="84" t="s">
        <v>917</v>
      </c>
      <c r="B57" s="69" t="s">
        <v>918</v>
      </c>
      <c r="C57" s="69" t="s">
        <v>22</v>
      </c>
      <c r="D57" s="69" t="s">
        <v>26</v>
      </c>
      <c r="E57" s="69" t="s">
        <v>24</v>
      </c>
      <c r="F57" s="69" t="s">
        <v>32</v>
      </c>
      <c r="G57" s="69" t="s">
        <v>29</v>
      </c>
      <c r="H57" s="69" t="s">
        <v>28</v>
      </c>
      <c r="I57" s="69" t="s">
        <v>104</v>
      </c>
      <c r="J57" s="69" t="s">
        <v>33</v>
      </c>
      <c r="K57" s="69" t="s">
        <v>22</v>
      </c>
      <c r="L57" s="71">
        <v>45112</v>
      </c>
      <c r="M57" s="71">
        <v>45112</v>
      </c>
      <c r="N57" s="70">
        <v>3000</v>
      </c>
      <c r="O57" s="70">
        <v>3000</v>
      </c>
      <c r="P57" s="70">
        <v>570</v>
      </c>
      <c r="Q57" s="85">
        <v>3570</v>
      </c>
      <c r="R57" s="112">
        <v>90</v>
      </c>
      <c r="S57" s="111" t="s">
        <v>462</v>
      </c>
    </row>
    <row r="58" spans="1:19" x14ac:dyDescent="0.25">
      <c r="A58" s="84" t="s">
        <v>919</v>
      </c>
      <c r="B58" s="69" t="s">
        <v>846</v>
      </c>
      <c r="C58" s="69" t="s">
        <v>22</v>
      </c>
      <c r="D58" s="69" t="s">
        <v>54</v>
      </c>
      <c r="E58" s="69" t="s">
        <v>24</v>
      </c>
      <c r="F58" s="69" t="s">
        <v>32</v>
      </c>
      <c r="G58" s="69" t="s">
        <v>29</v>
      </c>
      <c r="H58" s="69" t="s">
        <v>28</v>
      </c>
      <c r="I58" s="69" t="s">
        <v>42</v>
      </c>
      <c r="J58" s="69" t="s">
        <v>27</v>
      </c>
      <c r="K58" s="69" t="s">
        <v>22</v>
      </c>
      <c r="L58" s="71">
        <v>45112</v>
      </c>
      <c r="M58" s="71">
        <v>45112</v>
      </c>
      <c r="N58" s="70">
        <v>1161000</v>
      </c>
      <c r="O58" s="70">
        <v>1161000</v>
      </c>
      <c r="P58" s="70">
        <v>220590</v>
      </c>
      <c r="Q58" s="85">
        <v>1381590</v>
      </c>
      <c r="R58" s="112">
        <v>30186</v>
      </c>
      <c r="S58" s="111" t="s">
        <v>471</v>
      </c>
    </row>
    <row r="59" spans="1:19" x14ac:dyDescent="0.25">
      <c r="A59" s="84" t="s">
        <v>920</v>
      </c>
      <c r="B59" s="69" t="s">
        <v>921</v>
      </c>
      <c r="C59" s="69" t="s">
        <v>22</v>
      </c>
      <c r="D59" s="69" t="s">
        <v>82</v>
      </c>
      <c r="E59" s="69" t="s">
        <v>24</v>
      </c>
      <c r="F59" s="69" t="s">
        <v>25</v>
      </c>
      <c r="G59" s="69" t="s">
        <v>29</v>
      </c>
      <c r="H59" s="69" t="s">
        <v>28</v>
      </c>
      <c r="I59" s="69" t="s">
        <v>42</v>
      </c>
      <c r="J59" s="69" t="s">
        <v>33</v>
      </c>
      <c r="K59" s="69" t="s">
        <v>22</v>
      </c>
      <c r="L59" s="71">
        <v>45112</v>
      </c>
      <c r="M59" s="71">
        <v>45112</v>
      </c>
      <c r="N59" s="70">
        <v>481980</v>
      </c>
      <c r="O59" s="70">
        <v>511980</v>
      </c>
      <c r="P59" s="70">
        <v>97276.2</v>
      </c>
      <c r="Q59" s="85">
        <v>609256.19999999995</v>
      </c>
      <c r="R59" s="112">
        <v>12531.48</v>
      </c>
      <c r="S59" s="111" t="s">
        <v>471</v>
      </c>
    </row>
    <row r="60" spans="1:19" x14ac:dyDescent="0.25">
      <c r="A60" s="84" t="s">
        <v>922</v>
      </c>
      <c r="B60" s="69" t="s">
        <v>803</v>
      </c>
      <c r="C60" s="69" t="s">
        <v>22</v>
      </c>
      <c r="D60" s="69" t="s">
        <v>196</v>
      </c>
      <c r="E60" s="69" t="s">
        <v>24</v>
      </c>
      <c r="F60" s="69" t="s">
        <v>32</v>
      </c>
      <c r="G60" s="69" t="s">
        <v>29</v>
      </c>
      <c r="H60" s="69" t="s">
        <v>28</v>
      </c>
      <c r="I60" s="69" t="s">
        <v>885</v>
      </c>
      <c r="J60" s="69" t="s">
        <v>27</v>
      </c>
      <c r="K60" s="69" t="s">
        <v>22</v>
      </c>
      <c r="L60" s="71">
        <v>45112</v>
      </c>
      <c r="M60" s="71">
        <v>45112</v>
      </c>
      <c r="N60" s="70">
        <v>1059552</v>
      </c>
      <c r="O60" s="70">
        <v>1324552</v>
      </c>
      <c r="P60" s="70">
        <v>0</v>
      </c>
      <c r="Q60" s="85">
        <v>1324552</v>
      </c>
      <c r="R60" s="112">
        <v>27548.35</v>
      </c>
      <c r="S60" s="111" t="s">
        <v>471</v>
      </c>
    </row>
    <row r="61" spans="1:19" x14ac:dyDescent="0.25">
      <c r="A61" s="84" t="s">
        <v>923</v>
      </c>
      <c r="B61" s="69" t="s">
        <v>924</v>
      </c>
      <c r="C61" s="69" t="s">
        <v>22</v>
      </c>
      <c r="D61" s="69" t="s">
        <v>26</v>
      </c>
      <c r="E61" s="69" t="s">
        <v>24</v>
      </c>
      <c r="F61" s="69" t="s">
        <v>32</v>
      </c>
      <c r="G61" s="69" t="s">
        <v>29</v>
      </c>
      <c r="H61" s="69" t="s">
        <v>28</v>
      </c>
      <c r="I61" s="69" t="s">
        <v>292</v>
      </c>
      <c r="J61" s="69" t="s">
        <v>33</v>
      </c>
      <c r="K61" s="69" t="s">
        <v>22</v>
      </c>
      <c r="L61" s="71">
        <v>45112</v>
      </c>
      <c r="M61" s="71">
        <v>45112</v>
      </c>
      <c r="N61" s="70">
        <v>66000</v>
      </c>
      <c r="O61" s="70">
        <v>66000</v>
      </c>
      <c r="P61" s="70">
        <v>12540</v>
      </c>
      <c r="Q61" s="85">
        <v>78540</v>
      </c>
      <c r="R61" s="112">
        <v>1980</v>
      </c>
      <c r="S61" s="111" t="s">
        <v>462</v>
      </c>
    </row>
    <row r="62" spans="1:19" x14ac:dyDescent="0.25">
      <c r="A62" s="84" t="s">
        <v>925</v>
      </c>
      <c r="B62" s="69" t="s">
        <v>926</v>
      </c>
      <c r="C62" s="69" t="s">
        <v>22</v>
      </c>
      <c r="D62" s="69" t="s">
        <v>54</v>
      </c>
      <c r="E62" s="69" t="s">
        <v>24</v>
      </c>
      <c r="F62" s="69" t="s">
        <v>32</v>
      </c>
      <c r="G62" s="69" t="s">
        <v>29</v>
      </c>
      <c r="H62" s="69" t="s">
        <v>28</v>
      </c>
      <c r="I62" s="69" t="s">
        <v>42</v>
      </c>
      <c r="J62" s="69" t="s">
        <v>27</v>
      </c>
      <c r="K62" s="69" t="s">
        <v>22</v>
      </c>
      <c r="L62" s="71">
        <v>45112</v>
      </c>
      <c r="M62" s="71">
        <v>45112</v>
      </c>
      <c r="N62" s="70">
        <v>1232550</v>
      </c>
      <c r="O62" s="70">
        <v>1232550</v>
      </c>
      <c r="P62" s="70">
        <v>234184.5</v>
      </c>
      <c r="Q62" s="85">
        <v>1466734.5</v>
      </c>
      <c r="R62" s="112">
        <v>19720.8</v>
      </c>
      <c r="S62" s="111" t="s">
        <v>950</v>
      </c>
    </row>
    <row r="63" spans="1:19" x14ac:dyDescent="0.25">
      <c r="A63" s="84" t="s">
        <v>927</v>
      </c>
      <c r="B63" s="69" t="s">
        <v>519</v>
      </c>
      <c r="C63" s="69" t="s">
        <v>22</v>
      </c>
      <c r="D63" s="69" t="s">
        <v>54</v>
      </c>
      <c r="E63" s="69" t="s">
        <v>24</v>
      </c>
      <c r="F63" s="69" t="s">
        <v>32</v>
      </c>
      <c r="G63" s="69" t="s">
        <v>29</v>
      </c>
      <c r="H63" s="69" t="s">
        <v>28</v>
      </c>
      <c r="I63" s="69" t="s">
        <v>520</v>
      </c>
      <c r="J63" s="69" t="s">
        <v>27</v>
      </c>
      <c r="K63" s="69" t="s">
        <v>22</v>
      </c>
      <c r="L63" s="71">
        <v>45112</v>
      </c>
      <c r="M63" s="71">
        <v>45112</v>
      </c>
      <c r="N63" s="70">
        <v>893722</v>
      </c>
      <c r="O63" s="70">
        <v>893722</v>
      </c>
      <c r="P63" s="70">
        <v>169807.18</v>
      </c>
      <c r="Q63" s="85">
        <v>1063529.18</v>
      </c>
      <c r="R63" s="112">
        <v>23236.77</v>
      </c>
      <c r="S63" s="111" t="s">
        <v>471</v>
      </c>
    </row>
    <row r="64" spans="1:19" x14ac:dyDescent="0.25">
      <c r="A64" s="84" t="s">
        <v>928</v>
      </c>
      <c r="B64" s="69" t="s">
        <v>929</v>
      </c>
      <c r="C64" s="69" t="s">
        <v>22</v>
      </c>
      <c r="D64" s="69" t="s">
        <v>26</v>
      </c>
      <c r="E64" s="69" t="s">
        <v>24</v>
      </c>
      <c r="F64" s="69" t="s">
        <v>32</v>
      </c>
      <c r="G64" s="69" t="s">
        <v>29</v>
      </c>
      <c r="H64" s="69" t="s">
        <v>28</v>
      </c>
      <c r="I64" s="69" t="s">
        <v>362</v>
      </c>
      <c r="J64" s="69" t="s">
        <v>33</v>
      </c>
      <c r="K64" s="69" t="s">
        <v>22</v>
      </c>
      <c r="L64" s="71">
        <v>45112</v>
      </c>
      <c r="M64" s="71">
        <v>45112</v>
      </c>
      <c r="N64" s="70">
        <v>249006</v>
      </c>
      <c r="O64" s="70">
        <v>249006</v>
      </c>
      <c r="P64" s="70">
        <v>47311.14</v>
      </c>
      <c r="Q64" s="85">
        <v>296317.14</v>
      </c>
      <c r="R64" s="112">
        <v>6474.16</v>
      </c>
      <c r="S64" s="111" t="s">
        <v>471</v>
      </c>
    </row>
    <row r="65" spans="1:19" x14ac:dyDescent="0.25">
      <c r="A65" s="84" t="s">
        <v>930</v>
      </c>
      <c r="B65" s="69" t="s">
        <v>676</v>
      </c>
      <c r="C65" s="69" t="s">
        <v>22</v>
      </c>
      <c r="D65" s="69" t="s">
        <v>82</v>
      </c>
      <c r="E65" s="69" t="s">
        <v>24</v>
      </c>
      <c r="F65" s="69" t="s">
        <v>32</v>
      </c>
      <c r="G65" s="69" t="s">
        <v>29</v>
      </c>
      <c r="H65" s="69" t="s">
        <v>662</v>
      </c>
      <c r="I65" s="69" t="s">
        <v>42</v>
      </c>
      <c r="J65" s="69" t="s">
        <v>27</v>
      </c>
      <c r="K65" s="69" t="s">
        <v>22</v>
      </c>
      <c r="L65" s="71">
        <v>45112</v>
      </c>
      <c r="M65" s="71">
        <v>45121</v>
      </c>
      <c r="N65" s="70">
        <v>240990</v>
      </c>
      <c r="O65" s="70">
        <v>270990</v>
      </c>
      <c r="P65" s="70">
        <v>51488.1</v>
      </c>
      <c r="Q65" s="85">
        <v>322478.09999999998</v>
      </c>
      <c r="R65" s="112">
        <v>6265.74</v>
      </c>
      <c r="S65" s="111" t="s">
        <v>471</v>
      </c>
    </row>
    <row r="66" spans="1:19" x14ac:dyDescent="0.25">
      <c r="A66" s="84" t="s">
        <v>931</v>
      </c>
      <c r="B66" s="69" t="s">
        <v>932</v>
      </c>
      <c r="C66" s="69" t="s">
        <v>22</v>
      </c>
      <c r="D66" s="69" t="s">
        <v>82</v>
      </c>
      <c r="E66" s="69" t="s">
        <v>24</v>
      </c>
      <c r="F66" s="69" t="s">
        <v>72</v>
      </c>
      <c r="G66" s="69" t="s">
        <v>29</v>
      </c>
      <c r="H66" s="69" t="s">
        <v>28</v>
      </c>
      <c r="I66" s="69" t="s">
        <v>42</v>
      </c>
      <c r="J66" s="69" t="s">
        <v>27</v>
      </c>
      <c r="K66" s="69" t="s">
        <v>22</v>
      </c>
      <c r="L66" s="71">
        <v>45112</v>
      </c>
      <c r="M66" s="71">
        <v>45119</v>
      </c>
      <c r="N66" s="70">
        <v>1524700</v>
      </c>
      <c r="O66" s="70">
        <v>1554700</v>
      </c>
      <c r="P66" s="70">
        <v>295393</v>
      </c>
      <c r="Q66" s="85">
        <v>1850093</v>
      </c>
      <c r="R66" s="112">
        <v>45741</v>
      </c>
      <c r="S66" s="111" t="s">
        <v>462</v>
      </c>
    </row>
    <row r="67" spans="1:19" x14ac:dyDescent="0.25">
      <c r="A67" s="84" t="s">
        <v>933</v>
      </c>
      <c r="B67" s="69" t="s">
        <v>934</v>
      </c>
      <c r="C67" s="69" t="s">
        <v>22</v>
      </c>
      <c r="D67" s="69" t="s">
        <v>82</v>
      </c>
      <c r="E67" s="69" t="s">
        <v>24</v>
      </c>
      <c r="F67" s="69" t="s">
        <v>32</v>
      </c>
      <c r="G67" s="69" t="s">
        <v>29</v>
      </c>
      <c r="H67" s="69" t="s">
        <v>28</v>
      </c>
      <c r="I67" s="69" t="s">
        <v>42</v>
      </c>
      <c r="J67" s="69" t="s">
        <v>33</v>
      </c>
      <c r="K67" s="69" t="s">
        <v>22</v>
      </c>
      <c r="L67" s="71">
        <v>45111</v>
      </c>
      <c r="M67" s="71">
        <v>45111</v>
      </c>
      <c r="N67" s="70">
        <v>907536</v>
      </c>
      <c r="O67" s="70">
        <v>937536</v>
      </c>
      <c r="P67" s="70">
        <v>178131.84</v>
      </c>
      <c r="Q67" s="85">
        <v>1115667.8400000001</v>
      </c>
      <c r="R67" s="112">
        <v>18150.72</v>
      </c>
      <c r="S67" s="111" t="s">
        <v>479</v>
      </c>
    </row>
    <row r="68" spans="1:19" x14ac:dyDescent="0.25">
      <c r="A68" s="84" t="s">
        <v>935</v>
      </c>
      <c r="B68" s="69" t="s">
        <v>936</v>
      </c>
      <c r="C68" s="69" t="s">
        <v>22</v>
      </c>
      <c r="D68" s="69" t="s">
        <v>82</v>
      </c>
      <c r="E68" s="69" t="s">
        <v>24</v>
      </c>
      <c r="F68" s="69" t="s">
        <v>32</v>
      </c>
      <c r="G68" s="69" t="s">
        <v>29</v>
      </c>
      <c r="H68" s="69" t="s">
        <v>28</v>
      </c>
      <c r="I68" s="69" t="s">
        <v>42</v>
      </c>
      <c r="J68" s="69" t="s">
        <v>27</v>
      </c>
      <c r="K68" s="69" t="s">
        <v>22</v>
      </c>
      <c r="L68" s="71">
        <v>45111</v>
      </c>
      <c r="M68" s="71">
        <v>45114</v>
      </c>
      <c r="N68" s="70">
        <v>612000</v>
      </c>
      <c r="O68" s="70">
        <v>642000</v>
      </c>
      <c r="P68" s="70">
        <v>121980</v>
      </c>
      <c r="Q68" s="85">
        <v>763980</v>
      </c>
      <c r="R68" s="112">
        <v>15912</v>
      </c>
      <c r="S68" s="111" t="s">
        <v>471</v>
      </c>
    </row>
    <row r="69" spans="1:19" ht="15.75" thickBot="1" x14ac:dyDescent="0.3">
      <c r="A69" s="86" t="s">
        <v>937</v>
      </c>
      <c r="B69" s="87" t="s">
        <v>938</v>
      </c>
      <c r="C69" s="87" t="s">
        <v>22</v>
      </c>
      <c r="D69" s="87" t="s">
        <v>26</v>
      </c>
      <c r="E69" s="87" t="s">
        <v>24</v>
      </c>
      <c r="F69" s="87" t="s">
        <v>32</v>
      </c>
      <c r="G69" s="87" t="s">
        <v>29</v>
      </c>
      <c r="H69" s="87" t="s">
        <v>28</v>
      </c>
      <c r="I69" s="87" t="s">
        <v>939</v>
      </c>
      <c r="J69" s="87" t="s">
        <v>33</v>
      </c>
      <c r="K69" s="87" t="s">
        <v>22</v>
      </c>
      <c r="L69" s="88">
        <v>45108</v>
      </c>
      <c r="M69" s="88">
        <v>45108</v>
      </c>
      <c r="N69" s="89">
        <v>1002450</v>
      </c>
      <c r="O69" s="89">
        <v>1002450</v>
      </c>
      <c r="P69" s="89">
        <v>190465.5</v>
      </c>
      <c r="Q69" s="90">
        <v>1192915.5</v>
      </c>
      <c r="R69" s="112">
        <v>26063.7</v>
      </c>
      <c r="S69" s="111" t="s">
        <v>471</v>
      </c>
    </row>
    <row r="70" spans="1:19" ht="15.75" thickBot="1" x14ac:dyDescent="0.3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8" t="s">
        <v>940</v>
      </c>
      <c r="N70" s="107">
        <f>SUM(N2:N69)</f>
        <v>41127220.399999999</v>
      </c>
      <c r="O70" s="102"/>
      <c r="P70" s="102"/>
      <c r="Q70" s="102"/>
      <c r="R70" s="92">
        <f>SUM(R2:R69)</f>
        <v>1030417.09</v>
      </c>
    </row>
    <row r="71" spans="1:19" x14ac:dyDescent="0.25">
      <c r="M71" s="109" t="s">
        <v>944</v>
      </c>
      <c r="N71" s="102">
        <v>7507071</v>
      </c>
    </row>
    <row r="72" spans="1:19" x14ac:dyDescent="0.25">
      <c r="M72" s="92"/>
      <c r="O72" s="178" t="s">
        <v>115</v>
      </c>
      <c r="P72" s="179"/>
    </row>
    <row r="73" spans="1:19" x14ac:dyDescent="0.25">
      <c r="O73" s="73" t="s">
        <v>116</v>
      </c>
      <c r="P73" s="73">
        <v>23340001</v>
      </c>
    </row>
    <row r="74" spans="1:19" x14ac:dyDescent="0.25">
      <c r="O74" s="73" t="s">
        <v>117</v>
      </c>
      <c r="P74" s="73">
        <v>82802682</v>
      </c>
      <c r="R74" s="92"/>
    </row>
    <row r="75" spans="1:19" x14ac:dyDescent="0.25">
      <c r="O75" s="74" t="s">
        <v>118</v>
      </c>
      <c r="P75" s="75">
        <f>+N70</f>
        <v>41127220.399999999</v>
      </c>
    </row>
    <row r="76" spans="1:19" x14ac:dyDescent="0.25">
      <c r="O76" s="76" t="s">
        <v>953</v>
      </c>
      <c r="P76" s="74">
        <v>532492.17000000004</v>
      </c>
    </row>
    <row r="77" spans="1:19" x14ac:dyDescent="0.25">
      <c r="O77" s="77" t="s">
        <v>954</v>
      </c>
      <c r="P77" s="78">
        <v>516156.72</v>
      </c>
    </row>
    <row r="78" spans="1:19" x14ac:dyDescent="0.25">
      <c r="O78" s="77" t="s">
        <v>955</v>
      </c>
      <c r="P78" s="78">
        <v>188895.85</v>
      </c>
    </row>
    <row r="79" spans="1:19" x14ac:dyDescent="0.25">
      <c r="O79" s="79" t="s">
        <v>956</v>
      </c>
      <c r="P79" s="79">
        <f>SUM(P76:P78)</f>
        <v>1237544.7400000002</v>
      </c>
    </row>
  </sheetData>
  <autoFilter ref="A1:S1" xr:uid="{68B61BD1-1568-4EFD-96CD-DABBAD821662}"/>
  <mergeCells count="1">
    <mergeCell ref="O72:P7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CA8E-870E-4DE5-A1FD-E1F4D31A1190}">
  <dimension ref="A1:W73"/>
  <sheetViews>
    <sheetView topLeftCell="A52" workbookViewId="0">
      <selection activeCell="S72" sqref="S72"/>
    </sheetView>
  </sheetViews>
  <sheetFormatPr baseColWidth="10" defaultRowHeight="15" x14ac:dyDescent="0.25"/>
  <cols>
    <col min="1" max="1" width="21.28515625" customWidth="1"/>
    <col min="2" max="2" width="0" hidden="1" customWidth="1"/>
    <col min="3" max="3" width="36.28515625" customWidth="1"/>
    <col min="4" max="7" width="0" hidden="1" customWidth="1"/>
    <col min="8" max="8" width="13.42578125" hidden="1" customWidth="1"/>
    <col min="9" max="15" width="0" hidden="1" customWidth="1"/>
    <col min="16" max="16" width="16.7109375" bestFit="1" customWidth="1"/>
    <col min="17" max="17" width="16.42578125" style="68" bestFit="1" customWidth="1"/>
    <col min="18" max="18" width="23.7109375" style="68" customWidth="1"/>
    <col min="19" max="19" width="19.28515625" style="68" bestFit="1" customWidth="1"/>
    <col min="20" max="20" width="15.5703125" style="68" bestFit="1" customWidth="1"/>
    <col min="21" max="21" width="14.5703125" style="68" bestFit="1" customWidth="1"/>
  </cols>
  <sheetData>
    <row r="1" spans="1:23" x14ac:dyDescent="0.25">
      <c r="A1" s="69" t="s">
        <v>0</v>
      </c>
      <c r="B1" s="69" t="s">
        <v>2</v>
      </c>
      <c r="C1" s="69" t="s">
        <v>3</v>
      </c>
      <c r="D1" s="118" t="s">
        <v>1</v>
      </c>
      <c r="E1" s="118" t="s">
        <v>4</v>
      </c>
      <c r="F1" s="118" t="s">
        <v>122</v>
      </c>
      <c r="G1" s="118" t="s">
        <v>9</v>
      </c>
      <c r="H1" s="118" t="s">
        <v>7</v>
      </c>
      <c r="I1" s="118" t="s">
        <v>8</v>
      </c>
      <c r="J1" s="118" t="s">
        <v>19</v>
      </c>
      <c r="K1" s="118" t="s">
        <v>11</v>
      </c>
      <c r="L1" s="118" t="s">
        <v>6</v>
      </c>
      <c r="M1" s="118" t="s">
        <v>10</v>
      </c>
      <c r="N1" s="118" t="s">
        <v>14</v>
      </c>
      <c r="O1" s="118" t="s">
        <v>12</v>
      </c>
      <c r="P1" s="118" t="s">
        <v>13</v>
      </c>
      <c r="Q1" s="119" t="s">
        <v>15</v>
      </c>
      <c r="R1" s="119" t="s">
        <v>16</v>
      </c>
      <c r="S1" s="119" t="s">
        <v>17</v>
      </c>
      <c r="T1" s="119" t="s">
        <v>18</v>
      </c>
    </row>
    <row r="2" spans="1:23" x14ac:dyDescent="0.25">
      <c r="A2" s="69" t="s">
        <v>957</v>
      </c>
      <c r="B2" s="69">
        <v>3</v>
      </c>
      <c r="C2" s="69" t="s">
        <v>958</v>
      </c>
      <c r="D2" s="69"/>
      <c r="E2" s="69" t="s">
        <v>22</v>
      </c>
      <c r="F2" s="69" t="s">
        <v>42</v>
      </c>
      <c r="G2" s="69" t="s">
        <v>54</v>
      </c>
      <c r="H2" s="69" t="s">
        <v>24</v>
      </c>
      <c r="I2" s="69" t="s">
        <v>72</v>
      </c>
      <c r="J2" s="69" t="s">
        <v>29</v>
      </c>
      <c r="K2" s="69" t="s">
        <v>28</v>
      </c>
      <c r="L2" s="69" t="s">
        <v>42</v>
      </c>
      <c r="M2" s="69" t="s">
        <v>61</v>
      </c>
      <c r="N2" s="69" t="s">
        <v>22</v>
      </c>
      <c r="O2" s="71">
        <v>45168</v>
      </c>
      <c r="P2" s="71">
        <v>45168</v>
      </c>
      <c r="Q2" s="70">
        <v>18000</v>
      </c>
      <c r="R2" s="70">
        <v>18000</v>
      </c>
      <c r="S2" s="70">
        <v>3420</v>
      </c>
      <c r="T2" s="70">
        <v>21420</v>
      </c>
      <c r="U2" s="68">
        <v>594</v>
      </c>
      <c r="V2" t="s">
        <v>462</v>
      </c>
    </row>
    <row r="3" spans="1:23" x14ac:dyDescent="0.25">
      <c r="A3" s="69" t="s">
        <v>959</v>
      </c>
      <c r="B3" s="69">
        <v>3</v>
      </c>
      <c r="C3" s="69" t="s">
        <v>960</v>
      </c>
      <c r="D3" s="69"/>
      <c r="E3" s="69" t="s">
        <v>22</v>
      </c>
      <c r="F3" s="69" t="s">
        <v>42</v>
      </c>
      <c r="G3" s="69" t="s">
        <v>54</v>
      </c>
      <c r="H3" s="69" t="s">
        <v>24</v>
      </c>
      <c r="I3" s="69" t="s">
        <v>72</v>
      </c>
      <c r="J3" s="69" t="s">
        <v>29</v>
      </c>
      <c r="K3" s="69" t="s">
        <v>28</v>
      </c>
      <c r="L3" s="69" t="s">
        <v>42</v>
      </c>
      <c r="M3" s="69" t="s">
        <v>61</v>
      </c>
      <c r="N3" s="69" t="s">
        <v>22</v>
      </c>
      <c r="O3" s="71">
        <v>45167</v>
      </c>
      <c r="P3" s="71">
        <v>45167</v>
      </c>
      <c r="Q3" s="70">
        <v>43028</v>
      </c>
      <c r="R3" s="70">
        <v>43028</v>
      </c>
      <c r="S3" s="70">
        <v>8175.32</v>
      </c>
      <c r="T3" s="70">
        <v>51203.32</v>
      </c>
      <c r="U3" s="68">
        <v>1420</v>
      </c>
      <c r="V3" t="s">
        <v>462</v>
      </c>
    </row>
    <row r="4" spans="1:23" x14ac:dyDescent="0.25">
      <c r="A4" s="69" t="s">
        <v>961</v>
      </c>
      <c r="B4" s="69">
        <v>3</v>
      </c>
      <c r="C4" s="69" t="s">
        <v>833</v>
      </c>
      <c r="D4" s="69"/>
      <c r="E4" s="69" t="s">
        <v>22</v>
      </c>
      <c r="F4" s="69" t="s">
        <v>42</v>
      </c>
      <c r="G4" s="69" t="s">
        <v>54</v>
      </c>
      <c r="H4" s="69" t="s">
        <v>24</v>
      </c>
      <c r="I4" s="69" t="s">
        <v>32</v>
      </c>
      <c r="J4" s="69" t="s">
        <v>29</v>
      </c>
      <c r="K4" s="69" t="s">
        <v>28</v>
      </c>
      <c r="L4" s="69" t="s">
        <v>42</v>
      </c>
      <c r="M4" s="69" t="s">
        <v>27</v>
      </c>
      <c r="N4" s="69" t="s">
        <v>22</v>
      </c>
      <c r="O4" s="71">
        <v>45166</v>
      </c>
      <c r="P4" s="71">
        <v>45166</v>
      </c>
      <c r="Q4" s="70">
        <v>19000</v>
      </c>
      <c r="R4" s="70">
        <v>19000</v>
      </c>
      <c r="S4" s="70">
        <v>3610</v>
      </c>
      <c r="T4" s="70">
        <v>22610</v>
      </c>
      <c r="U4" s="68">
        <v>267</v>
      </c>
      <c r="V4" t="s">
        <v>462</v>
      </c>
    </row>
    <row r="5" spans="1:23" x14ac:dyDescent="0.25">
      <c r="A5" s="69" t="s">
        <v>962</v>
      </c>
      <c r="B5" s="69">
        <v>3</v>
      </c>
      <c r="C5" s="69" t="s">
        <v>963</v>
      </c>
      <c r="D5" s="69"/>
      <c r="E5" s="69" t="s">
        <v>22</v>
      </c>
      <c r="F5" s="69"/>
      <c r="G5" s="69"/>
      <c r="H5" s="69" t="s">
        <v>24</v>
      </c>
      <c r="I5" s="69" t="s">
        <v>72</v>
      </c>
      <c r="J5" s="69" t="s">
        <v>29</v>
      </c>
      <c r="K5" s="69" t="s">
        <v>28</v>
      </c>
      <c r="L5" s="69" t="s">
        <v>42</v>
      </c>
      <c r="M5" s="69" t="s">
        <v>61</v>
      </c>
      <c r="N5" s="69" t="s">
        <v>22</v>
      </c>
      <c r="O5" s="71">
        <v>45166</v>
      </c>
      <c r="P5" s="71">
        <v>45166</v>
      </c>
      <c r="Q5" s="70">
        <v>9996</v>
      </c>
      <c r="R5" s="70">
        <v>9996</v>
      </c>
      <c r="S5" s="70">
        <v>1899.23999999999</v>
      </c>
      <c r="T5" s="70">
        <v>11895.24</v>
      </c>
      <c r="U5" s="68">
        <v>330</v>
      </c>
      <c r="V5" t="s">
        <v>462</v>
      </c>
    </row>
    <row r="6" spans="1:23" x14ac:dyDescent="0.25">
      <c r="A6" s="69" t="s">
        <v>964</v>
      </c>
      <c r="B6" s="69">
        <v>3</v>
      </c>
      <c r="C6" s="69" t="s">
        <v>965</v>
      </c>
      <c r="D6" s="69"/>
      <c r="E6" s="69" t="s">
        <v>22</v>
      </c>
      <c r="F6" s="69" t="s">
        <v>771</v>
      </c>
      <c r="G6" s="69" t="s">
        <v>26</v>
      </c>
      <c r="H6" s="69" t="s">
        <v>24</v>
      </c>
      <c r="I6" s="69" t="s">
        <v>32</v>
      </c>
      <c r="J6" s="69" t="s">
        <v>29</v>
      </c>
      <c r="K6" s="69" t="s">
        <v>28</v>
      </c>
      <c r="L6" s="69" t="s">
        <v>771</v>
      </c>
      <c r="M6" s="69" t="s">
        <v>33</v>
      </c>
      <c r="N6" s="69" t="s">
        <v>22</v>
      </c>
      <c r="O6" s="71">
        <v>45164</v>
      </c>
      <c r="P6" s="71">
        <v>45164</v>
      </c>
      <c r="Q6" s="70">
        <v>138000</v>
      </c>
      <c r="R6" s="70">
        <v>138000</v>
      </c>
      <c r="S6" s="70">
        <v>26220</v>
      </c>
      <c r="T6" s="70">
        <v>164220</v>
      </c>
      <c r="U6" s="68">
        <v>3174</v>
      </c>
      <c r="V6" t="s">
        <v>479</v>
      </c>
    </row>
    <row r="7" spans="1:23" x14ac:dyDescent="0.25">
      <c r="A7" s="69" t="s">
        <v>966</v>
      </c>
      <c r="B7" s="69">
        <v>3</v>
      </c>
      <c r="C7" s="69" t="s">
        <v>967</v>
      </c>
      <c r="D7" s="69"/>
      <c r="E7" s="69" t="s">
        <v>22</v>
      </c>
      <c r="F7" s="69" t="s">
        <v>663</v>
      </c>
      <c r="G7" s="69" t="s">
        <v>26</v>
      </c>
      <c r="H7" s="69" t="s">
        <v>24</v>
      </c>
      <c r="I7" s="69" t="s">
        <v>25</v>
      </c>
      <c r="J7" s="69" t="s">
        <v>29</v>
      </c>
      <c r="K7" s="69" t="s">
        <v>28</v>
      </c>
      <c r="L7" s="69" t="s">
        <v>663</v>
      </c>
      <c r="M7" s="69" t="s">
        <v>27</v>
      </c>
      <c r="N7" s="69" t="s">
        <v>22</v>
      </c>
      <c r="O7" s="71">
        <v>45163</v>
      </c>
      <c r="P7" s="71">
        <v>45163</v>
      </c>
      <c r="Q7" s="70">
        <v>1882350</v>
      </c>
      <c r="R7" s="70">
        <v>1882350</v>
      </c>
      <c r="S7" s="70">
        <v>357646.5</v>
      </c>
      <c r="T7" s="70">
        <v>2239996.5</v>
      </c>
      <c r="U7" s="68">
        <v>43294</v>
      </c>
      <c r="V7" t="s">
        <v>479</v>
      </c>
    </row>
    <row r="8" spans="1:23" x14ac:dyDescent="0.25">
      <c r="A8" s="69" t="s">
        <v>968</v>
      </c>
      <c r="B8" s="69">
        <v>3</v>
      </c>
      <c r="C8" s="69" t="s">
        <v>969</v>
      </c>
      <c r="D8" s="69"/>
      <c r="E8" s="69" t="s">
        <v>22</v>
      </c>
      <c r="F8" s="69"/>
      <c r="G8" s="69"/>
      <c r="H8" s="69" t="s">
        <v>24</v>
      </c>
      <c r="I8" s="69" t="s">
        <v>72</v>
      </c>
      <c r="J8" s="69" t="s">
        <v>29</v>
      </c>
      <c r="K8" s="69" t="s">
        <v>28</v>
      </c>
      <c r="L8" s="69" t="s">
        <v>42</v>
      </c>
      <c r="M8" s="69" t="s">
        <v>61</v>
      </c>
      <c r="N8" s="69" t="s">
        <v>22</v>
      </c>
      <c r="O8" s="71">
        <v>45162</v>
      </c>
      <c r="P8" s="71">
        <v>45162</v>
      </c>
      <c r="Q8" s="70">
        <v>18000</v>
      </c>
      <c r="R8" s="70">
        <v>18000</v>
      </c>
      <c r="S8" s="70">
        <v>3420</v>
      </c>
      <c r="T8" s="70">
        <v>21420</v>
      </c>
      <c r="U8" s="68">
        <v>594</v>
      </c>
    </row>
    <row r="9" spans="1:23" x14ac:dyDescent="0.25">
      <c r="A9" s="69" t="s">
        <v>970</v>
      </c>
      <c r="B9" s="69">
        <v>3</v>
      </c>
      <c r="C9" s="69" t="s">
        <v>971</v>
      </c>
      <c r="D9" s="69"/>
      <c r="E9" s="69" t="s">
        <v>22</v>
      </c>
      <c r="F9" s="69"/>
      <c r="G9" s="69" t="s">
        <v>54</v>
      </c>
      <c r="H9" s="69" t="s">
        <v>24</v>
      </c>
      <c r="I9" s="69" t="s">
        <v>72</v>
      </c>
      <c r="J9" s="69" t="s">
        <v>29</v>
      </c>
      <c r="K9" s="69" t="s">
        <v>28</v>
      </c>
      <c r="L9" s="69" t="s">
        <v>42</v>
      </c>
      <c r="M9" s="69" t="s">
        <v>167</v>
      </c>
      <c r="N9" s="69" t="s">
        <v>22</v>
      </c>
      <c r="O9" s="71">
        <v>45162</v>
      </c>
      <c r="P9" s="71">
        <v>45162</v>
      </c>
      <c r="Q9" s="70">
        <v>19000</v>
      </c>
      <c r="R9" s="70">
        <v>19000</v>
      </c>
      <c r="S9" s="70">
        <v>3610</v>
      </c>
      <c r="T9" s="70">
        <v>22610</v>
      </c>
      <c r="U9" s="68">
        <v>627</v>
      </c>
      <c r="V9" t="s">
        <v>462</v>
      </c>
    </row>
    <row r="10" spans="1:23" x14ac:dyDescent="0.25">
      <c r="A10" s="69" t="s">
        <v>972</v>
      </c>
      <c r="B10" s="69">
        <v>3</v>
      </c>
      <c r="C10" s="69" t="s">
        <v>973</v>
      </c>
      <c r="D10" s="69">
        <v>40425</v>
      </c>
      <c r="E10" s="69" t="s">
        <v>22</v>
      </c>
      <c r="F10" s="69" t="s">
        <v>39</v>
      </c>
      <c r="G10" s="69" t="s">
        <v>26</v>
      </c>
      <c r="H10" s="69" t="s">
        <v>24</v>
      </c>
      <c r="I10" s="69" t="s">
        <v>25</v>
      </c>
      <c r="J10" s="69" t="s">
        <v>29</v>
      </c>
      <c r="K10" s="69" t="s">
        <v>28</v>
      </c>
      <c r="L10" s="69" t="s">
        <v>39</v>
      </c>
      <c r="M10" s="69" t="s">
        <v>47</v>
      </c>
      <c r="N10" s="69" t="s">
        <v>22</v>
      </c>
      <c r="O10" s="71">
        <v>45161</v>
      </c>
      <c r="P10" s="71">
        <v>45161</v>
      </c>
      <c r="Q10" s="70">
        <v>625217</v>
      </c>
      <c r="R10" s="70">
        <v>625217</v>
      </c>
      <c r="S10" s="70">
        <v>118791.23</v>
      </c>
      <c r="T10" s="70">
        <v>744008.23</v>
      </c>
      <c r="U10" s="68">
        <v>18131</v>
      </c>
      <c r="V10" t="s">
        <v>471</v>
      </c>
    </row>
    <row r="11" spans="1:23" x14ac:dyDescent="0.25">
      <c r="A11" s="69" t="s">
        <v>974</v>
      </c>
      <c r="B11" s="69">
        <v>3</v>
      </c>
      <c r="C11" s="69" t="s">
        <v>489</v>
      </c>
      <c r="D11" s="69"/>
      <c r="E11" s="69" t="s">
        <v>22</v>
      </c>
      <c r="F11" s="69" t="s">
        <v>490</v>
      </c>
      <c r="G11" s="69" t="s">
        <v>54</v>
      </c>
      <c r="H11" s="69" t="s">
        <v>24</v>
      </c>
      <c r="I11" s="69" t="s">
        <v>32</v>
      </c>
      <c r="J11" s="69" t="s">
        <v>29</v>
      </c>
      <c r="K11" s="69" t="s">
        <v>28</v>
      </c>
      <c r="L11" s="69" t="s">
        <v>490</v>
      </c>
      <c r="M11" s="69" t="s">
        <v>27</v>
      </c>
      <c r="N11" s="69" t="s">
        <v>22</v>
      </c>
      <c r="O11" s="71">
        <v>45160</v>
      </c>
      <c r="P11" s="71">
        <v>45160</v>
      </c>
      <c r="Q11" s="70">
        <v>84000</v>
      </c>
      <c r="R11" s="70">
        <v>84000</v>
      </c>
      <c r="S11" s="70">
        <v>15960</v>
      </c>
      <c r="T11" s="70">
        <v>99960</v>
      </c>
      <c r="U11" s="68">
        <v>2772</v>
      </c>
      <c r="V11" t="s">
        <v>462</v>
      </c>
      <c r="W11" s="120"/>
    </row>
    <row r="12" spans="1:23" x14ac:dyDescent="0.25">
      <c r="A12" s="69" t="s">
        <v>975</v>
      </c>
      <c r="B12" s="69">
        <v>3</v>
      </c>
      <c r="C12" s="69" t="s">
        <v>976</v>
      </c>
      <c r="D12" s="69"/>
      <c r="E12" s="69" t="s">
        <v>22</v>
      </c>
      <c r="F12" s="69"/>
      <c r="G12" s="69" t="s">
        <v>54</v>
      </c>
      <c r="H12" s="69" t="s">
        <v>24</v>
      </c>
      <c r="I12" s="69" t="s">
        <v>32</v>
      </c>
      <c r="J12" s="69" t="s">
        <v>29</v>
      </c>
      <c r="K12" s="69" t="s">
        <v>28</v>
      </c>
      <c r="L12" s="69" t="s">
        <v>42</v>
      </c>
      <c r="M12" s="69" t="s">
        <v>33</v>
      </c>
      <c r="N12" s="69" t="s">
        <v>22</v>
      </c>
      <c r="O12" s="71">
        <v>45160</v>
      </c>
      <c r="P12" s="71">
        <v>45160</v>
      </c>
      <c r="Q12" s="70">
        <v>52000</v>
      </c>
      <c r="R12" s="70">
        <v>52000</v>
      </c>
      <c r="S12" s="70">
        <v>9880</v>
      </c>
      <c r="T12" s="70">
        <v>61880</v>
      </c>
      <c r="U12" s="68">
        <f>1716-1880</f>
        <v>-164</v>
      </c>
    </row>
    <row r="13" spans="1:23" x14ac:dyDescent="0.25">
      <c r="A13" s="69" t="s">
        <v>977</v>
      </c>
      <c r="B13" s="69">
        <v>3</v>
      </c>
      <c r="C13" s="69" t="s">
        <v>978</v>
      </c>
      <c r="D13" s="69">
        <v>40423</v>
      </c>
      <c r="E13" s="69" t="s">
        <v>22</v>
      </c>
      <c r="F13" s="69" t="s">
        <v>42</v>
      </c>
      <c r="G13" s="69" t="s">
        <v>54</v>
      </c>
      <c r="H13" s="69" t="s">
        <v>24</v>
      </c>
      <c r="I13" s="69" t="s">
        <v>25</v>
      </c>
      <c r="J13" s="69" t="s">
        <v>29</v>
      </c>
      <c r="K13" s="69" t="s">
        <v>28</v>
      </c>
      <c r="L13" s="69" t="s">
        <v>42</v>
      </c>
      <c r="M13" s="69" t="s">
        <v>61</v>
      </c>
      <c r="N13" s="69" t="s">
        <v>22</v>
      </c>
      <c r="O13" s="71">
        <v>45160</v>
      </c>
      <c r="P13" s="71">
        <v>45160</v>
      </c>
      <c r="Q13" s="70">
        <v>742000</v>
      </c>
      <c r="R13" s="70">
        <v>742000</v>
      </c>
      <c r="S13" s="70">
        <v>140980</v>
      </c>
      <c r="T13" s="70">
        <v>882980</v>
      </c>
      <c r="U13" s="68">
        <v>21518</v>
      </c>
      <c r="V13" t="s">
        <v>471</v>
      </c>
    </row>
    <row r="14" spans="1:23" x14ac:dyDescent="0.25">
      <c r="A14" s="69" t="s">
        <v>979</v>
      </c>
      <c r="B14" s="69">
        <v>3</v>
      </c>
      <c r="C14" s="69" t="s">
        <v>980</v>
      </c>
      <c r="D14" s="69">
        <v>40422</v>
      </c>
      <c r="E14" s="69" t="s">
        <v>22</v>
      </c>
      <c r="F14" s="69" t="s">
        <v>184</v>
      </c>
      <c r="G14" s="69" t="s">
        <v>26</v>
      </c>
      <c r="H14" s="69" t="s">
        <v>24</v>
      </c>
      <c r="I14" s="69" t="s">
        <v>25</v>
      </c>
      <c r="J14" s="69" t="s">
        <v>29</v>
      </c>
      <c r="K14" s="69" t="s">
        <v>28</v>
      </c>
      <c r="L14" s="69" t="s">
        <v>238</v>
      </c>
      <c r="M14" s="69" t="s">
        <v>27</v>
      </c>
      <c r="N14" s="69" t="s">
        <v>22</v>
      </c>
      <c r="O14" s="71">
        <v>45157</v>
      </c>
      <c r="P14" s="71">
        <v>45157</v>
      </c>
      <c r="Q14" s="70">
        <v>280125</v>
      </c>
      <c r="R14" s="70">
        <v>280125</v>
      </c>
      <c r="S14" s="70">
        <v>53223.75</v>
      </c>
      <c r="T14" s="70">
        <v>333348.75</v>
      </c>
      <c r="U14" s="68">
        <v>5322</v>
      </c>
      <c r="V14" t="s">
        <v>950</v>
      </c>
    </row>
    <row r="15" spans="1:23" x14ac:dyDescent="0.25">
      <c r="A15" s="69" t="s">
        <v>981</v>
      </c>
      <c r="B15" s="69">
        <v>3</v>
      </c>
      <c r="C15" s="69" t="s">
        <v>982</v>
      </c>
      <c r="D15" s="69"/>
      <c r="E15" s="69" t="s">
        <v>22</v>
      </c>
      <c r="F15" s="69"/>
      <c r="G15" s="69"/>
      <c r="H15" s="69" t="s">
        <v>24</v>
      </c>
      <c r="I15" s="69" t="s">
        <v>72</v>
      </c>
      <c r="J15" s="69" t="s">
        <v>29</v>
      </c>
      <c r="K15" s="69" t="s">
        <v>28</v>
      </c>
      <c r="L15" s="69" t="s">
        <v>42</v>
      </c>
      <c r="M15" s="69" t="s">
        <v>61</v>
      </c>
      <c r="N15" s="69" t="s">
        <v>22</v>
      </c>
      <c r="O15" s="71">
        <v>45157</v>
      </c>
      <c r="P15" s="71">
        <v>45157</v>
      </c>
      <c r="Q15" s="70">
        <v>19000</v>
      </c>
      <c r="R15" s="70">
        <v>19000</v>
      </c>
      <c r="S15" s="70">
        <v>3610</v>
      </c>
      <c r="T15" s="70">
        <v>22610</v>
      </c>
      <c r="U15" s="68">
        <v>627</v>
      </c>
      <c r="V15" t="s">
        <v>462</v>
      </c>
    </row>
    <row r="16" spans="1:23" x14ac:dyDescent="0.25">
      <c r="A16" s="69" t="s">
        <v>983</v>
      </c>
      <c r="B16" s="69">
        <v>3</v>
      </c>
      <c r="C16" s="69" t="s">
        <v>984</v>
      </c>
      <c r="D16" s="69">
        <v>40421</v>
      </c>
      <c r="E16" s="69" t="s">
        <v>22</v>
      </c>
      <c r="F16" s="69" t="s">
        <v>42</v>
      </c>
      <c r="G16" s="69" t="s">
        <v>82</v>
      </c>
      <c r="H16" s="69" t="s">
        <v>24</v>
      </c>
      <c r="I16" s="69" t="s">
        <v>72</v>
      </c>
      <c r="J16" s="69" t="s">
        <v>29</v>
      </c>
      <c r="K16" s="69" t="s">
        <v>28</v>
      </c>
      <c r="L16" s="69" t="s">
        <v>42</v>
      </c>
      <c r="M16" s="69" t="s">
        <v>167</v>
      </c>
      <c r="N16" s="69" t="s">
        <v>22</v>
      </c>
      <c r="O16" s="71">
        <v>45156</v>
      </c>
      <c r="P16" s="71">
        <v>45156</v>
      </c>
      <c r="Q16" s="70">
        <v>474968</v>
      </c>
      <c r="R16" s="70">
        <v>504968</v>
      </c>
      <c r="S16" s="70">
        <v>95943.92</v>
      </c>
      <c r="T16" s="70">
        <v>600911.92000000004</v>
      </c>
      <c r="U16" s="68">
        <v>13838</v>
      </c>
    </row>
    <row r="17" spans="1:22" x14ac:dyDescent="0.25">
      <c r="A17" s="69" t="s">
        <v>985</v>
      </c>
      <c r="B17" s="69">
        <v>3</v>
      </c>
      <c r="C17" s="69" t="s">
        <v>986</v>
      </c>
      <c r="D17" s="69"/>
      <c r="E17" s="69" t="s">
        <v>22</v>
      </c>
      <c r="F17" s="69" t="s">
        <v>42</v>
      </c>
      <c r="G17" s="69" t="s">
        <v>82</v>
      </c>
      <c r="H17" s="69" t="s">
        <v>24</v>
      </c>
      <c r="I17" s="69" t="s">
        <v>32</v>
      </c>
      <c r="J17" s="69" t="s">
        <v>29</v>
      </c>
      <c r="K17" s="69" t="s">
        <v>28</v>
      </c>
      <c r="L17" s="69" t="s">
        <v>42</v>
      </c>
      <c r="M17" s="69" t="s">
        <v>33</v>
      </c>
      <c r="N17" s="69" t="s">
        <v>22</v>
      </c>
      <c r="O17" s="71">
        <v>45156</v>
      </c>
      <c r="P17" s="71">
        <v>45162</v>
      </c>
      <c r="Q17" s="70">
        <v>2610200</v>
      </c>
      <c r="R17" s="70">
        <v>2610200</v>
      </c>
      <c r="S17" s="70">
        <v>495938</v>
      </c>
      <c r="T17" s="70">
        <v>3106138</v>
      </c>
      <c r="U17" s="68">
        <v>75696</v>
      </c>
      <c r="V17" t="s">
        <v>471</v>
      </c>
    </row>
    <row r="18" spans="1:22" x14ac:dyDescent="0.25">
      <c r="A18" s="69" t="s">
        <v>987</v>
      </c>
      <c r="B18" s="69">
        <v>3</v>
      </c>
      <c r="C18" s="69" t="s">
        <v>988</v>
      </c>
      <c r="D18" s="69"/>
      <c r="E18" s="69" t="s">
        <v>22</v>
      </c>
      <c r="F18" s="69" t="s">
        <v>42</v>
      </c>
      <c r="G18" s="69" t="s">
        <v>82</v>
      </c>
      <c r="H18" s="69" t="s">
        <v>24</v>
      </c>
      <c r="I18" s="69" t="s">
        <v>72</v>
      </c>
      <c r="J18" s="69" t="s">
        <v>29</v>
      </c>
      <c r="K18" s="69" t="s">
        <v>28</v>
      </c>
      <c r="L18" s="69" t="s">
        <v>42</v>
      </c>
      <c r="M18" s="69" t="s">
        <v>33</v>
      </c>
      <c r="N18" s="69" t="s">
        <v>22</v>
      </c>
      <c r="O18" s="71">
        <v>45156</v>
      </c>
      <c r="P18" s="71">
        <v>45156</v>
      </c>
      <c r="Q18" s="70">
        <v>421230</v>
      </c>
      <c r="R18" s="70">
        <v>451230</v>
      </c>
      <c r="S18" s="70">
        <v>85733.7</v>
      </c>
      <c r="T18" s="70">
        <v>536963.69999999995</v>
      </c>
      <c r="U18" s="68">
        <v>12216</v>
      </c>
      <c r="V18" t="s">
        <v>471</v>
      </c>
    </row>
    <row r="19" spans="1:22" x14ac:dyDescent="0.25">
      <c r="A19" s="69" t="s">
        <v>989</v>
      </c>
      <c r="B19" s="69">
        <v>3</v>
      </c>
      <c r="C19" s="69" t="s">
        <v>990</v>
      </c>
      <c r="D19" s="69"/>
      <c r="E19" s="69" t="s">
        <v>22</v>
      </c>
      <c r="F19" s="69" t="s">
        <v>42</v>
      </c>
      <c r="G19" s="69" t="s">
        <v>196</v>
      </c>
      <c r="H19" s="69" t="s">
        <v>24</v>
      </c>
      <c r="I19" s="69" t="s">
        <v>32</v>
      </c>
      <c r="J19" s="69" t="s">
        <v>29</v>
      </c>
      <c r="K19" s="69" t="s">
        <v>28</v>
      </c>
      <c r="L19" s="69" t="s">
        <v>42</v>
      </c>
      <c r="M19" s="69" t="s">
        <v>33</v>
      </c>
      <c r="N19" s="69" t="s">
        <v>22</v>
      </c>
      <c r="O19" s="71">
        <v>45156</v>
      </c>
      <c r="P19" s="71">
        <v>45156</v>
      </c>
      <c r="Q19" s="70">
        <v>793912</v>
      </c>
      <c r="R19" s="70">
        <v>828912</v>
      </c>
      <c r="S19" s="70">
        <v>157493.28</v>
      </c>
      <c r="T19" s="70">
        <v>986405.28</v>
      </c>
      <c r="U19" s="68">
        <v>18983</v>
      </c>
      <c r="V19" t="s">
        <v>1078</v>
      </c>
    </row>
    <row r="20" spans="1:22" x14ac:dyDescent="0.25">
      <c r="A20" s="69" t="s">
        <v>991</v>
      </c>
      <c r="B20" s="69">
        <v>3</v>
      </c>
      <c r="C20" s="69" t="s">
        <v>496</v>
      </c>
      <c r="D20" s="69"/>
      <c r="E20" s="69" t="s">
        <v>22</v>
      </c>
      <c r="F20" s="69" t="s">
        <v>46</v>
      </c>
      <c r="G20" s="69" t="s">
        <v>54</v>
      </c>
      <c r="H20" s="69" t="s">
        <v>24</v>
      </c>
      <c r="I20" s="69" t="s">
        <v>32</v>
      </c>
      <c r="J20" s="69" t="s">
        <v>29</v>
      </c>
      <c r="K20" s="69" t="s">
        <v>28</v>
      </c>
      <c r="L20" s="69" t="s">
        <v>46</v>
      </c>
      <c r="M20" s="69" t="s">
        <v>27</v>
      </c>
      <c r="N20" s="69" t="s">
        <v>22</v>
      </c>
      <c r="O20" s="71">
        <v>45155</v>
      </c>
      <c r="P20" s="71">
        <v>45155</v>
      </c>
      <c r="Q20" s="70">
        <v>4904790</v>
      </c>
      <c r="R20" s="70">
        <v>4904790</v>
      </c>
      <c r="S20" s="70">
        <v>931910.1</v>
      </c>
      <c r="T20" s="70">
        <v>5836700.0999999996</v>
      </c>
      <c r="U20" s="68">
        <v>112810</v>
      </c>
      <c r="V20" t="s">
        <v>479</v>
      </c>
    </row>
    <row r="21" spans="1:22" x14ac:dyDescent="0.25">
      <c r="A21" s="69" t="s">
        <v>992</v>
      </c>
      <c r="B21" s="69">
        <v>3</v>
      </c>
      <c r="C21" s="69" t="s">
        <v>993</v>
      </c>
      <c r="D21" s="69">
        <v>40415</v>
      </c>
      <c r="E21" s="69" t="s">
        <v>22</v>
      </c>
      <c r="F21" s="69" t="s">
        <v>42</v>
      </c>
      <c r="G21" s="69" t="s">
        <v>82</v>
      </c>
      <c r="H21" s="69" t="s">
        <v>24</v>
      </c>
      <c r="I21" s="69" t="s">
        <v>72</v>
      </c>
      <c r="J21" s="69" t="s">
        <v>29</v>
      </c>
      <c r="K21" s="69" t="s">
        <v>28</v>
      </c>
      <c r="L21" s="69" t="s">
        <v>42</v>
      </c>
      <c r="M21" s="69" t="s">
        <v>47</v>
      </c>
      <c r="N21" s="69" t="s">
        <v>22</v>
      </c>
      <c r="O21" s="71">
        <v>45155</v>
      </c>
      <c r="P21" s="71">
        <v>45161</v>
      </c>
      <c r="Q21" s="70">
        <v>472000</v>
      </c>
      <c r="R21" s="70">
        <v>472000</v>
      </c>
      <c r="S21" s="70">
        <v>89680</v>
      </c>
      <c r="T21" s="70">
        <v>561680</v>
      </c>
      <c r="U21" s="68">
        <v>9131</v>
      </c>
      <c r="V21" t="s">
        <v>479</v>
      </c>
    </row>
    <row r="22" spans="1:22" x14ac:dyDescent="0.25">
      <c r="A22" s="69" t="s">
        <v>994</v>
      </c>
      <c r="B22" s="69">
        <v>3</v>
      </c>
      <c r="C22" s="69" t="s">
        <v>995</v>
      </c>
      <c r="D22" s="69">
        <v>40418</v>
      </c>
      <c r="E22" s="69" t="s">
        <v>22</v>
      </c>
      <c r="F22" s="69" t="s">
        <v>42</v>
      </c>
      <c r="G22" s="69" t="s">
        <v>26</v>
      </c>
      <c r="H22" s="69" t="s">
        <v>24</v>
      </c>
      <c r="I22" s="69" t="s">
        <v>25</v>
      </c>
      <c r="J22" s="69" t="s">
        <v>29</v>
      </c>
      <c r="K22" s="69" t="s">
        <v>28</v>
      </c>
      <c r="L22" s="69" t="s">
        <v>42</v>
      </c>
      <c r="M22" s="69" t="s">
        <v>27</v>
      </c>
      <c r="N22" s="69" t="s">
        <v>22</v>
      </c>
      <c r="O22" s="71">
        <v>45155</v>
      </c>
      <c r="P22" s="71">
        <v>45155</v>
      </c>
      <c r="Q22" s="70">
        <v>661692</v>
      </c>
      <c r="R22" s="70">
        <v>661692</v>
      </c>
      <c r="S22" s="70">
        <v>125721.48</v>
      </c>
      <c r="T22" s="70">
        <v>787413.48</v>
      </c>
      <c r="U22" s="68">
        <v>15219</v>
      </c>
      <c r="V22" t="s">
        <v>479</v>
      </c>
    </row>
    <row r="23" spans="1:22" x14ac:dyDescent="0.25">
      <c r="A23" s="69" t="s">
        <v>996</v>
      </c>
      <c r="B23" s="69">
        <v>3</v>
      </c>
      <c r="C23" s="69" t="s">
        <v>997</v>
      </c>
      <c r="D23" s="69">
        <v>40417</v>
      </c>
      <c r="E23" s="69" t="s">
        <v>22</v>
      </c>
      <c r="F23" s="69" t="s">
        <v>104</v>
      </c>
      <c r="G23" s="69" t="s">
        <v>26</v>
      </c>
      <c r="H23" s="69" t="s">
        <v>24</v>
      </c>
      <c r="I23" s="69" t="s">
        <v>25</v>
      </c>
      <c r="J23" s="69" t="s">
        <v>29</v>
      </c>
      <c r="K23" s="69" t="s">
        <v>28</v>
      </c>
      <c r="L23" s="69" t="s">
        <v>104</v>
      </c>
      <c r="M23" s="69" t="s">
        <v>47</v>
      </c>
      <c r="N23" s="69" t="s">
        <v>22</v>
      </c>
      <c r="O23" s="71">
        <v>45155</v>
      </c>
      <c r="P23" s="71">
        <v>45155</v>
      </c>
      <c r="Q23" s="70">
        <v>1215000</v>
      </c>
      <c r="R23" s="70">
        <v>1215000</v>
      </c>
      <c r="S23" s="70">
        <v>230850</v>
      </c>
      <c r="T23" s="70">
        <v>1445850</v>
      </c>
      <c r="U23" s="68">
        <v>35235</v>
      </c>
      <c r="V23" t="s">
        <v>471</v>
      </c>
    </row>
    <row r="24" spans="1:22" x14ac:dyDescent="0.25">
      <c r="A24" s="69" t="s">
        <v>998</v>
      </c>
      <c r="B24" s="69">
        <v>3</v>
      </c>
      <c r="C24" s="69" t="s">
        <v>999</v>
      </c>
      <c r="D24" s="69">
        <v>40411</v>
      </c>
      <c r="E24" s="69" t="s">
        <v>22</v>
      </c>
      <c r="F24" s="69" t="s">
        <v>42</v>
      </c>
      <c r="G24" s="69" t="s">
        <v>26</v>
      </c>
      <c r="H24" s="69" t="s">
        <v>24</v>
      </c>
      <c r="I24" s="69" t="s">
        <v>25</v>
      </c>
      <c r="J24" s="69" t="s">
        <v>29</v>
      </c>
      <c r="K24" s="69" t="s">
        <v>28</v>
      </c>
      <c r="L24" s="69" t="s">
        <v>42</v>
      </c>
      <c r="M24" s="69" t="s">
        <v>47</v>
      </c>
      <c r="N24" s="69" t="s">
        <v>22</v>
      </c>
      <c r="O24" s="71">
        <v>45154</v>
      </c>
      <c r="P24" s="71">
        <v>45155</v>
      </c>
      <c r="Q24" s="70">
        <v>62000</v>
      </c>
      <c r="R24" s="70">
        <v>62000</v>
      </c>
      <c r="S24" s="70">
        <v>11780</v>
      </c>
      <c r="T24" s="70">
        <v>73780</v>
      </c>
      <c r="U24" s="68">
        <v>1798</v>
      </c>
      <c r="V24" t="s">
        <v>471</v>
      </c>
    </row>
    <row r="25" spans="1:22" x14ac:dyDescent="0.25">
      <c r="A25" s="69" t="s">
        <v>1000</v>
      </c>
      <c r="B25" s="69">
        <v>3</v>
      </c>
      <c r="C25" s="69" t="s">
        <v>1001</v>
      </c>
      <c r="D25" s="69"/>
      <c r="E25" s="69" t="s">
        <v>22</v>
      </c>
      <c r="F25" s="69" t="s">
        <v>114</v>
      </c>
      <c r="G25" s="69" t="s">
        <v>196</v>
      </c>
      <c r="H25" s="69" t="s">
        <v>24</v>
      </c>
      <c r="I25" s="69" t="s">
        <v>32</v>
      </c>
      <c r="J25" s="69" t="s">
        <v>29</v>
      </c>
      <c r="K25" s="69" t="s">
        <v>28</v>
      </c>
      <c r="L25" s="69" t="s">
        <v>114</v>
      </c>
      <c r="M25" s="69" t="s">
        <v>33</v>
      </c>
      <c r="N25" s="69" t="s">
        <v>22</v>
      </c>
      <c r="O25" s="71">
        <v>45154</v>
      </c>
      <c r="P25" s="71">
        <v>45154</v>
      </c>
      <c r="Q25" s="70">
        <v>5610000</v>
      </c>
      <c r="R25" s="70">
        <v>6110000</v>
      </c>
      <c r="S25" s="70">
        <v>1160900</v>
      </c>
      <c r="T25" s="70">
        <v>7270900</v>
      </c>
      <c r="U25" s="68">
        <v>162690</v>
      </c>
      <c r="V25" t="s">
        <v>471</v>
      </c>
    </row>
    <row r="26" spans="1:22" x14ac:dyDescent="0.25">
      <c r="A26" s="69" t="s">
        <v>1002</v>
      </c>
      <c r="B26" s="69">
        <v>3</v>
      </c>
      <c r="C26" s="69" t="s">
        <v>1003</v>
      </c>
      <c r="D26" s="69">
        <v>40414</v>
      </c>
      <c r="E26" s="69" t="s">
        <v>22</v>
      </c>
      <c r="F26" s="69" t="s">
        <v>1004</v>
      </c>
      <c r="G26" s="69" t="s">
        <v>26</v>
      </c>
      <c r="H26" s="69" t="s">
        <v>24</v>
      </c>
      <c r="I26" s="69" t="s">
        <v>25</v>
      </c>
      <c r="J26" s="69" t="s">
        <v>29</v>
      </c>
      <c r="K26" s="69" t="s">
        <v>28</v>
      </c>
      <c r="L26" s="69" t="s">
        <v>1004</v>
      </c>
      <c r="M26" s="69" t="s">
        <v>47</v>
      </c>
      <c r="N26" s="69" t="s">
        <v>668</v>
      </c>
      <c r="O26" s="71">
        <v>45154</v>
      </c>
      <c r="P26" s="71">
        <v>45155</v>
      </c>
      <c r="Q26" s="70">
        <v>728000</v>
      </c>
      <c r="R26" s="70">
        <v>728000</v>
      </c>
      <c r="S26" s="70">
        <v>138320</v>
      </c>
      <c r="T26" s="70">
        <v>866320</v>
      </c>
      <c r="U26" s="68">
        <v>21212</v>
      </c>
      <c r="V26" t="s">
        <v>471</v>
      </c>
    </row>
    <row r="27" spans="1:22" x14ac:dyDescent="0.25">
      <c r="A27" s="69" t="s">
        <v>1005</v>
      </c>
      <c r="B27" s="69">
        <v>3</v>
      </c>
      <c r="C27" s="69" t="s">
        <v>1006</v>
      </c>
      <c r="D27" s="69">
        <v>40409</v>
      </c>
      <c r="E27" s="69" t="s">
        <v>22</v>
      </c>
      <c r="F27" s="69" t="s">
        <v>144</v>
      </c>
      <c r="G27" s="69" t="s">
        <v>26</v>
      </c>
      <c r="H27" s="69" t="s">
        <v>24</v>
      </c>
      <c r="I27" s="69" t="s">
        <v>25</v>
      </c>
      <c r="J27" s="69" t="s">
        <v>29</v>
      </c>
      <c r="K27" s="69" t="s">
        <v>28</v>
      </c>
      <c r="L27" s="69" t="s">
        <v>144</v>
      </c>
      <c r="M27" s="69" t="s">
        <v>47</v>
      </c>
      <c r="N27" s="69" t="s">
        <v>668</v>
      </c>
      <c r="O27" s="71">
        <v>45154</v>
      </c>
      <c r="P27" s="71">
        <v>45154</v>
      </c>
      <c r="Q27" s="70">
        <v>754000</v>
      </c>
      <c r="R27" s="70">
        <v>754000</v>
      </c>
      <c r="S27" s="70">
        <v>143260</v>
      </c>
      <c r="T27" s="70">
        <v>897260</v>
      </c>
      <c r="U27" s="68">
        <v>21866</v>
      </c>
      <c r="V27" t="s">
        <v>471</v>
      </c>
    </row>
    <row r="28" spans="1:22" x14ac:dyDescent="0.25">
      <c r="A28" s="69" t="s">
        <v>1007</v>
      </c>
      <c r="B28" s="69">
        <v>3</v>
      </c>
      <c r="C28" s="69" t="s">
        <v>1008</v>
      </c>
      <c r="D28" s="69"/>
      <c r="E28" s="69" t="s">
        <v>22</v>
      </c>
      <c r="F28" s="69"/>
      <c r="G28" s="69" t="s">
        <v>54</v>
      </c>
      <c r="H28" s="69" t="s">
        <v>24</v>
      </c>
      <c r="I28" s="69" t="s">
        <v>72</v>
      </c>
      <c r="J28" s="69" t="s">
        <v>29</v>
      </c>
      <c r="K28" s="69" t="s">
        <v>28</v>
      </c>
      <c r="L28" s="69" t="s">
        <v>42</v>
      </c>
      <c r="M28" s="69" t="s">
        <v>61</v>
      </c>
      <c r="N28" s="69" t="s">
        <v>22</v>
      </c>
      <c r="O28" s="71">
        <v>45154</v>
      </c>
      <c r="P28" s="71">
        <v>45154</v>
      </c>
      <c r="Q28" s="70">
        <v>19000</v>
      </c>
      <c r="R28" s="70">
        <v>19000</v>
      </c>
      <c r="S28" s="70">
        <v>3610</v>
      </c>
      <c r="T28" s="70">
        <v>22610</v>
      </c>
      <c r="U28" s="68">
        <v>627</v>
      </c>
    </row>
    <row r="29" spans="1:22" x14ac:dyDescent="0.25">
      <c r="A29" s="69" t="s">
        <v>1009</v>
      </c>
      <c r="B29" s="69">
        <v>3</v>
      </c>
      <c r="C29" s="69" t="s">
        <v>489</v>
      </c>
      <c r="D29" s="69"/>
      <c r="E29" s="69" t="s">
        <v>22</v>
      </c>
      <c r="F29" s="69" t="s">
        <v>490</v>
      </c>
      <c r="G29" s="69" t="s">
        <v>54</v>
      </c>
      <c r="H29" s="69" t="s">
        <v>24</v>
      </c>
      <c r="I29" s="69" t="s">
        <v>32</v>
      </c>
      <c r="J29" s="69" t="s">
        <v>29</v>
      </c>
      <c r="K29" s="69" t="s">
        <v>28</v>
      </c>
      <c r="L29" s="69" t="s">
        <v>490</v>
      </c>
      <c r="M29" s="69" t="s">
        <v>33</v>
      </c>
      <c r="N29" s="69" t="s">
        <v>22</v>
      </c>
      <c r="O29" s="71">
        <v>45154</v>
      </c>
      <c r="P29" s="71">
        <v>45154</v>
      </c>
      <c r="Q29" s="70">
        <v>84000</v>
      </c>
      <c r="R29" s="70">
        <v>84000</v>
      </c>
      <c r="S29" s="70">
        <v>15960</v>
      </c>
      <c r="T29" s="70">
        <v>99960</v>
      </c>
      <c r="U29" s="68">
        <v>2772</v>
      </c>
      <c r="V29" t="s">
        <v>462</v>
      </c>
    </row>
    <row r="30" spans="1:22" x14ac:dyDescent="0.25">
      <c r="A30" s="69" t="s">
        <v>1010</v>
      </c>
      <c r="B30" s="69">
        <v>3</v>
      </c>
      <c r="C30" s="69" t="s">
        <v>1011</v>
      </c>
      <c r="D30" s="69"/>
      <c r="E30" s="69" t="s">
        <v>22</v>
      </c>
      <c r="F30" s="69" t="s">
        <v>46</v>
      </c>
      <c r="G30" s="69" t="s">
        <v>196</v>
      </c>
      <c r="H30" s="69" t="s">
        <v>24</v>
      </c>
      <c r="I30" s="69" t="s">
        <v>32</v>
      </c>
      <c r="J30" s="69" t="s">
        <v>29</v>
      </c>
      <c r="K30" s="69" t="s">
        <v>28</v>
      </c>
      <c r="L30" s="69" t="s">
        <v>1012</v>
      </c>
      <c r="M30" s="69" t="s">
        <v>33</v>
      </c>
      <c r="N30" s="69" t="s">
        <v>22</v>
      </c>
      <c r="O30" s="71">
        <v>45153</v>
      </c>
      <c r="P30" s="71">
        <v>45153</v>
      </c>
      <c r="Q30" s="70">
        <v>308000</v>
      </c>
      <c r="R30" s="70">
        <v>338000</v>
      </c>
      <c r="S30" s="70">
        <v>64220</v>
      </c>
      <c r="T30" s="70">
        <v>402220</v>
      </c>
      <c r="U30" s="68">
        <v>10164</v>
      </c>
      <c r="V30" t="s">
        <v>462</v>
      </c>
    </row>
    <row r="31" spans="1:22" x14ac:dyDescent="0.25">
      <c r="A31" s="69" t="s">
        <v>1013</v>
      </c>
      <c r="B31" s="69">
        <v>3</v>
      </c>
      <c r="C31" s="69" t="s">
        <v>1014</v>
      </c>
      <c r="D31" s="69"/>
      <c r="E31" s="69" t="s">
        <v>22</v>
      </c>
      <c r="F31" s="69"/>
      <c r="G31" s="69" t="s">
        <v>54</v>
      </c>
      <c r="H31" s="69" t="s">
        <v>24</v>
      </c>
      <c r="I31" s="69" t="s">
        <v>60</v>
      </c>
      <c r="J31" s="69" t="s">
        <v>29</v>
      </c>
      <c r="K31" s="69" t="s">
        <v>28</v>
      </c>
      <c r="L31" s="69" t="s">
        <v>42</v>
      </c>
      <c r="M31" s="69" t="s">
        <v>33</v>
      </c>
      <c r="N31" s="69" t="s">
        <v>22</v>
      </c>
      <c r="O31" s="71">
        <v>45152</v>
      </c>
      <c r="P31" s="71">
        <v>45152</v>
      </c>
      <c r="Q31" s="70">
        <v>1676000</v>
      </c>
      <c r="R31" s="70">
        <v>1676000</v>
      </c>
      <c r="S31" s="70">
        <v>318440</v>
      </c>
      <c r="T31" s="70">
        <v>1994440</v>
      </c>
      <c r="U31" s="68">
        <v>55308</v>
      </c>
      <c r="V31" t="s">
        <v>462</v>
      </c>
    </row>
    <row r="32" spans="1:22" x14ac:dyDescent="0.25">
      <c r="A32" s="69" t="s">
        <v>1015</v>
      </c>
      <c r="B32" s="69">
        <v>3</v>
      </c>
      <c r="C32" s="69" t="s">
        <v>1016</v>
      </c>
      <c r="D32" s="69"/>
      <c r="E32" s="69" t="s">
        <v>22</v>
      </c>
      <c r="F32" s="69" t="s">
        <v>42</v>
      </c>
      <c r="G32" s="69" t="s">
        <v>54</v>
      </c>
      <c r="H32" s="69" t="s">
        <v>24</v>
      </c>
      <c r="I32" s="69" t="s">
        <v>32</v>
      </c>
      <c r="J32" s="69" t="s">
        <v>29</v>
      </c>
      <c r="K32" s="69" t="s">
        <v>28</v>
      </c>
      <c r="L32" s="69" t="s">
        <v>42</v>
      </c>
      <c r="M32" s="69" t="s">
        <v>27</v>
      </c>
      <c r="N32" s="69" t="s">
        <v>22</v>
      </c>
      <c r="O32" s="71">
        <v>45152</v>
      </c>
      <c r="P32" s="71">
        <v>45152</v>
      </c>
      <c r="Q32" s="70">
        <v>858480</v>
      </c>
      <c r="R32" s="70">
        <v>858480</v>
      </c>
      <c r="S32" s="70">
        <v>163111.19999999899</v>
      </c>
      <c r="T32" s="70">
        <v>1021591.2</v>
      </c>
      <c r="U32" s="68">
        <v>24896</v>
      </c>
      <c r="V32" t="s">
        <v>471</v>
      </c>
    </row>
    <row r="33" spans="1:22" x14ac:dyDescent="0.25">
      <c r="A33" s="69" t="s">
        <v>1017</v>
      </c>
      <c r="B33" s="69">
        <v>3</v>
      </c>
      <c r="C33" s="69" t="s">
        <v>1018</v>
      </c>
      <c r="D33" s="69"/>
      <c r="E33" s="69" t="s">
        <v>22</v>
      </c>
      <c r="F33" s="69" t="s">
        <v>1019</v>
      </c>
      <c r="G33" s="69" t="s">
        <v>26</v>
      </c>
      <c r="H33" s="69" t="s">
        <v>24</v>
      </c>
      <c r="I33" s="69" t="s">
        <v>32</v>
      </c>
      <c r="J33" s="69" t="s">
        <v>29</v>
      </c>
      <c r="K33" s="69" t="s">
        <v>28</v>
      </c>
      <c r="L33" s="69" t="s">
        <v>1019</v>
      </c>
      <c r="M33" s="69" t="s">
        <v>33</v>
      </c>
      <c r="N33" s="69" t="s">
        <v>22</v>
      </c>
      <c r="O33" s="71">
        <v>45152</v>
      </c>
      <c r="P33" s="71">
        <v>45152</v>
      </c>
      <c r="Q33" s="70">
        <v>56000</v>
      </c>
      <c r="R33" s="70">
        <v>56000</v>
      </c>
      <c r="S33" s="70">
        <v>10640</v>
      </c>
      <c r="T33" s="70">
        <v>66640</v>
      </c>
      <c r="U33" s="68">
        <v>1848</v>
      </c>
      <c r="V33" t="s">
        <v>462</v>
      </c>
    </row>
    <row r="34" spans="1:22" x14ac:dyDescent="0.25">
      <c r="A34" s="69" t="s">
        <v>1020</v>
      </c>
      <c r="B34" s="69">
        <v>3</v>
      </c>
      <c r="C34" s="69" t="s">
        <v>1021</v>
      </c>
      <c r="D34" s="69"/>
      <c r="E34" s="69" t="s">
        <v>22</v>
      </c>
      <c r="F34" s="69" t="s">
        <v>104</v>
      </c>
      <c r="G34" s="69" t="s">
        <v>26</v>
      </c>
      <c r="H34" s="69" t="s">
        <v>24</v>
      </c>
      <c r="I34" s="69" t="s">
        <v>32</v>
      </c>
      <c r="J34" s="69" t="s">
        <v>29</v>
      </c>
      <c r="K34" s="69" t="s">
        <v>28</v>
      </c>
      <c r="L34" s="69" t="s">
        <v>104</v>
      </c>
      <c r="M34" s="69" t="s">
        <v>33</v>
      </c>
      <c r="N34" s="69" t="s">
        <v>22</v>
      </c>
      <c r="O34" s="71">
        <v>45152</v>
      </c>
      <c r="P34" s="71">
        <v>45152</v>
      </c>
      <c r="Q34" s="70">
        <v>217013</v>
      </c>
      <c r="R34" s="70">
        <v>217013</v>
      </c>
      <c r="S34" s="70">
        <v>41232.47</v>
      </c>
      <c r="T34" s="70">
        <v>258245.47</v>
      </c>
      <c r="U34" s="68">
        <v>6557</v>
      </c>
      <c r="V34" t="s">
        <v>1079</v>
      </c>
    </row>
    <row r="35" spans="1:22" x14ac:dyDescent="0.25">
      <c r="A35" s="69" t="s">
        <v>1022</v>
      </c>
      <c r="B35" s="69">
        <v>3</v>
      </c>
      <c r="C35" s="69" t="s">
        <v>461</v>
      </c>
      <c r="D35" s="69"/>
      <c r="E35" s="69" t="s">
        <v>22</v>
      </c>
      <c r="F35" s="69" t="s">
        <v>42</v>
      </c>
      <c r="G35" s="69" t="s">
        <v>54</v>
      </c>
      <c r="H35" s="69" t="s">
        <v>24</v>
      </c>
      <c r="I35" s="69" t="s">
        <v>25</v>
      </c>
      <c r="J35" s="69" t="s">
        <v>29</v>
      </c>
      <c r="K35" s="69" t="s">
        <v>28</v>
      </c>
      <c r="L35" s="69" t="s">
        <v>42</v>
      </c>
      <c r="M35" s="69" t="s">
        <v>27</v>
      </c>
      <c r="N35" s="69" t="s">
        <v>22</v>
      </c>
      <c r="O35" s="71">
        <v>45150</v>
      </c>
      <c r="P35" s="71">
        <v>45150</v>
      </c>
      <c r="Q35" s="70">
        <v>126000</v>
      </c>
      <c r="R35" s="70">
        <v>126000</v>
      </c>
      <c r="S35" s="70">
        <v>23940</v>
      </c>
      <c r="T35" s="70">
        <v>149940</v>
      </c>
      <c r="U35" s="68">
        <v>4158</v>
      </c>
    </row>
    <row r="36" spans="1:22" x14ac:dyDescent="0.25">
      <c r="A36" s="69" t="s">
        <v>1023</v>
      </c>
      <c r="B36" s="69">
        <v>3</v>
      </c>
      <c r="C36" s="69" t="s">
        <v>1024</v>
      </c>
      <c r="D36" s="69"/>
      <c r="E36" s="69" t="s">
        <v>22</v>
      </c>
      <c r="F36" s="69" t="s">
        <v>42</v>
      </c>
      <c r="G36" s="69" t="s">
        <v>82</v>
      </c>
      <c r="H36" s="69" t="s">
        <v>24</v>
      </c>
      <c r="I36" s="69" t="s">
        <v>60</v>
      </c>
      <c r="J36" s="69" t="s">
        <v>29</v>
      </c>
      <c r="K36" s="69" t="s">
        <v>28</v>
      </c>
      <c r="L36" s="69" t="s">
        <v>42</v>
      </c>
      <c r="M36" s="69" t="s">
        <v>167</v>
      </c>
      <c r="N36" s="69" t="s">
        <v>22</v>
      </c>
      <c r="O36" s="71">
        <v>45149</v>
      </c>
      <c r="P36" s="71">
        <v>45162</v>
      </c>
      <c r="Q36" s="70">
        <v>1078220</v>
      </c>
      <c r="R36" s="70">
        <v>1123220</v>
      </c>
      <c r="S36" s="70">
        <v>213411.8</v>
      </c>
      <c r="T36" s="70">
        <v>1336631.8</v>
      </c>
      <c r="U36" s="68">
        <v>31461</v>
      </c>
      <c r="V36" t="s">
        <v>1080</v>
      </c>
    </row>
    <row r="37" spans="1:22" x14ac:dyDescent="0.25">
      <c r="A37" s="69" t="s">
        <v>1025</v>
      </c>
      <c r="B37" s="69">
        <v>3</v>
      </c>
      <c r="C37" s="69" t="s">
        <v>1026</v>
      </c>
      <c r="D37" s="69"/>
      <c r="E37" s="69" t="s">
        <v>22</v>
      </c>
      <c r="F37" s="69" t="s">
        <v>42</v>
      </c>
      <c r="G37" s="69" t="s">
        <v>82</v>
      </c>
      <c r="H37" s="69" t="s">
        <v>130</v>
      </c>
      <c r="I37" s="69" t="s">
        <v>32</v>
      </c>
      <c r="J37" s="69" t="s">
        <v>29</v>
      </c>
      <c r="K37" s="69" t="s">
        <v>28</v>
      </c>
      <c r="L37" s="69" t="s">
        <v>42</v>
      </c>
      <c r="M37" s="69" t="s">
        <v>27</v>
      </c>
      <c r="N37" s="69" t="s">
        <v>22</v>
      </c>
      <c r="O37" s="71">
        <v>45149</v>
      </c>
      <c r="P37" s="71">
        <v>45149</v>
      </c>
      <c r="Q37" s="70">
        <v>5148275</v>
      </c>
      <c r="R37" s="70">
        <v>5148275</v>
      </c>
      <c r="S37" s="70">
        <v>978172.25</v>
      </c>
      <c r="T37" s="70">
        <v>6126447.25</v>
      </c>
      <c r="U37" s="68">
        <v>14300</v>
      </c>
      <c r="V37" t="s">
        <v>471</v>
      </c>
    </row>
    <row r="38" spans="1:22" x14ac:dyDescent="0.25">
      <c r="A38" s="69" t="s">
        <v>1027</v>
      </c>
      <c r="B38" s="69">
        <v>3</v>
      </c>
      <c r="C38" s="69" t="s">
        <v>1028</v>
      </c>
      <c r="D38" s="69">
        <v>40398</v>
      </c>
      <c r="E38" s="69" t="s">
        <v>22</v>
      </c>
      <c r="F38" s="69" t="s">
        <v>1029</v>
      </c>
      <c r="G38" s="69" t="s">
        <v>26</v>
      </c>
      <c r="H38" s="69" t="s">
        <v>24</v>
      </c>
      <c r="I38" s="69" t="s">
        <v>60</v>
      </c>
      <c r="J38" s="69" t="s">
        <v>29</v>
      </c>
      <c r="K38" s="69" t="s">
        <v>28</v>
      </c>
      <c r="L38" s="69" t="s">
        <v>1029</v>
      </c>
      <c r="M38" s="69" t="s">
        <v>47</v>
      </c>
      <c r="N38" s="69" t="s">
        <v>22</v>
      </c>
      <c r="O38" s="71">
        <v>45148</v>
      </c>
      <c r="P38" s="71">
        <v>45148</v>
      </c>
      <c r="Q38" s="70">
        <v>86000</v>
      </c>
      <c r="R38" s="70">
        <v>86000</v>
      </c>
      <c r="S38" s="70">
        <v>16340</v>
      </c>
      <c r="T38" s="70">
        <v>102340</v>
      </c>
      <c r="U38" s="68">
        <v>1979</v>
      </c>
      <c r="V38" t="s">
        <v>479</v>
      </c>
    </row>
    <row r="39" spans="1:22" x14ac:dyDescent="0.25">
      <c r="A39" s="69" t="s">
        <v>1030</v>
      </c>
      <c r="B39" s="69">
        <v>3</v>
      </c>
      <c r="C39" s="69" t="s">
        <v>519</v>
      </c>
      <c r="D39" s="69"/>
      <c r="E39" s="69" t="s">
        <v>22</v>
      </c>
      <c r="F39" s="69" t="s">
        <v>42</v>
      </c>
      <c r="G39" s="69" t="s">
        <v>82</v>
      </c>
      <c r="H39" s="69" t="s">
        <v>24</v>
      </c>
      <c r="I39" s="69" t="s">
        <v>32</v>
      </c>
      <c r="J39" s="69" t="s">
        <v>29</v>
      </c>
      <c r="K39" s="69" t="s">
        <v>28</v>
      </c>
      <c r="L39" s="69" t="s">
        <v>520</v>
      </c>
      <c r="M39" s="69" t="s">
        <v>27</v>
      </c>
      <c r="N39" s="69" t="s">
        <v>22</v>
      </c>
      <c r="O39" s="71">
        <v>45148</v>
      </c>
      <c r="P39" s="71">
        <v>45148</v>
      </c>
      <c r="Q39" s="70">
        <v>786016</v>
      </c>
      <c r="R39" s="70">
        <v>816016</v>
      </c>
      <c r="S39" s="70">
        <v>155043.04</v>
      </c>
      <c r="T39" s="70">
        <v>971059.04</v>
      </c>
      <c r="U39" s="68">
        <v>22795</v>
      </c>
    </row>
    <row r="40" spans="1:22" x14ac:dyDescent="0.25">
      <c r="A40" s="69" t="s">
        <v>1031</v>
      </c>
      <c r="B40" s="69">
        <v>3</v>
      </c>
      <c r="C40" s="69" t="s">
        <v>1032</v>
      </c>
      <c r="D40" s="69"/>
      <c r="E40" s="69" t="s">
        <v>22</v>
      </c>
      <c r="F40" s="69"/>
      <c r="G40" s="69" t="s">
        <v>54</v>
      </c>
      <c r="H40" s="69" t="s">
        <v>24</v>
      </c>
      <c r="I40" s="69" t="s">
        <v>60</v>
      </c>
      <c r="J40" s="69" t="s">
        <v>29</v>
      </c>
      <c r="K40" s="69" t="s">
        <v>28</v>
      </c>
      <c r="L40" s="69" t="s">
        <v>42</v>
      </c>
      <c r="M40" s="69" t="s">
        <v>61</v>
      </c>
      <c r="N40" s="69" t="s">
        <v>22</v>
      </c>
      <c r="O40" s="71">
        <v>45148</v>
      </c>
      <c r="P40" s="71">
        <v>45148</v>
      </c>
      <c r="Q40" s="70">
        <v>38000</v>
      </c>
      <c r="R40" s="70">
        <v>38000</v>
      </c>
      <c r="S40" s="70">
        <v>7220</v>
      </c>
      <c r="T40" s="70">
        <v>45220</v>
      </c>
      <c r="U40" s="68">
        <v>1294</v>
      </c>
      <c r="V40" t="s">
        <v>462</v>
      </c>
    </row>
    <row r="41" spans="1:22" x14ac:dyDescent="0.25">
      <c r="A41" s="69" t="s">
        <v>1033</v>
      </c>
      <c r="B41" s="69">
        <v>3</v>
      </c>
      <c r="C41" s="69" t="s">
        <v>1034</v>
      </c>
      <c r="D41" s="69"/>
      <c r="E41" s="69" t="s">
        <v>22</v>
      </c>
      <c r="F41" s="69" t="s">
        <v>42</v>
      </c>
      <c r="G41" s="69" t="s">
        <v>26</v>
      </c>
      <c r="H41" s="69" t="s">
        <v>24</v>
      </c>
      <c r="I41" s="69" t="s">
        <v>32</v>
      </c>
      <c r="J41" s="69" t="s">
        <v>29</v>
      </c>
      <c r="K41" s="69" t="s">
        <v>28</v>
      </c>
      <c r="L41" s="69" t="s">
        <v>42</v>
      </c>
      <c r="M41" s="69" t="s">
        <v>33</v>
      </c>
      <c r="N41" s="69" t="s">
        <v>22</v>
      </c>
      <c r="O41" s="71">
        <v>45148</v>
      </c>
      <c r="P41" s="71">
        <v>45148</v>
      </c>
      <c r="Q41" s="70">
        <v>168920</v>
      </c>
      <c r="R41" s="70">
        <v>168920</v>
      </c>
      <c r="S41" s="70">
        <v>32094.799999999999</v>
      </c>
      <c r="T41" s="70">
        <v>201014.8</v>
      </c>
      <c r="U41" s="68">
        <v>1254</v>
      </c>
      <c r="V41" t="s">
        <v>462</v>
      </c>
    </row>
    <row r="42" spans="1:22" x14ac:dyDescent="0.25">
      <c r="A42" s="69" t="s">
        <v>1035</v>
      </c>
      <c r="B42" s="69">
        <v>3</v>
      </c>
      <c r="C42" s="69" t="s">
        <v>1036</v>
      </c>
      <c r="D42" s="69"/>
      <c r="E42" s="69" t="s">
        <v>22</v>
      </c>
      <c r="F42" s="69" t="s">
        <v>1037</v>
      </c>
      <c r="G42" s="69" t="s">
        <v>26</v>
      </c>
      <c r="H42" s="69" t="s">
        <v>24</v>
      </c>
      <c r="I42" s="69" t="s">
        <v>32</v>
      </c>
      <c r="J42" s="69" t="s">
        <v>29</v>
      </c>
      <c r="K42" s="69" t="s">
        <v>28</v>
      </c>
      <c r="L42" s="69" t="s">
        <v>1037</v>
      </c>
      <c r="M42" s="69" t="s">
        <v>33</v>
      </c>
      <c r="N42" s="69" t="s">
        <v>22</v>
      </c>
      <c r="O42" s="71">
        <v>45148</v>
      </c>
      <c r="P42" s="71">
        <v>45148</v>
      </c>
      <c r="Q42" s="70">
        <v>26000</v>
      </c>
      <c r="R42" s="70">
        <v>26000</v>
      </c>
      <c r="S42" s="70">
        <v>4940</v>
      </c>
      <c r="T42" s="70">
        <v>30940</v>
      </c>
      <c r="U42" s="68">
        <v>858</v>
      </c>
      <c r="V42" t="s">
        <v>462</v>
      </c>
    </row>
    <row r="43" spans="1:22" x14ac:dyDescent="0.25">
      <c r="A43" s="69" t="s">
        <v>1038</v>
      </c>
      <c r="B43" s="69">
        <v>3</v>
      </c>
      <c r="C43" s="69" t="s">
        <v>797</v>
      </c>
      <c r="D43" s="69"/>
      <c r="E43" s="69" t="s">
        <v>22</v>
      </c>
      <c r="F43" s="69" t="s">
        <v>42</v>
      </c>
      <c r="G43" s="69" t="s">
        <v>54</v>
      </c>
      <c r="H43" s="69" t="s">
        <v>24</v>
      </c>
      <c r="I43" s="69" t="s">
        <v>72</v>
      </c>
      <c r="J43" s="69" t="s">
        <v>29</v>
      </c>
      <c r="K43" s="69" t="s">
        <v>28</v>
      </c>
      <c r="L43" s="69" t="s">
        <v>42</v>
      </c>
      <c r="M43" s="69" t="s">
        <v>27</v>
      </c>
      <c r="N43" s="69" t="s">
        <v>22</v>
      </c>
      <c r="O43" s="71">
        <v>45148</v>
      </c>
      <c r="P43" s="71">
        <v>45148</v>
      </c>
      <c r="Q43" s="70">
        <v>18000</v>
      </c>
      <c r="R43" s="70">
        <v>18000</v>
      </c>
      <c r="S43" s="70">
        <v>3420</v>
      </c>
      <c r="T43" s="70">
        <v>21420</v>
      </c>
      <c r="U43" s="68">
        <v>594</v>
      </c>
      <c r="V43" t="s">
        <v>462</v>
      </c>
    </row>
    <row r="44" spans="1:22" x14ac:dyDescent="0.25">
      <c r="A44" s="69" t="s">
        <v>1039</v>
      </c>
      <c r="B44" s="69">
        <v>3</v>
      </c>
      <c r="C44" s="69" t="s">
        <v>1040</v>
      </c>
      <c r="D44" s="69"/>
      <c r="E44" s="69" t="s">
        <v>22</v>
      </c>
      <c r="F44" s="69" t="s">
        <v>104</v>
      </c>
      <c r="G44" s="69" t="s">
        <v>54</v>
      </c>
      <c r="H44" s="69" t="s">
        <v>24</v>
      </c>
      <c r="I44" s="69" t="s">
        <v>32</v>
      </c>
      <c r="J44" s="69" t="s">
        <v>29</v>
      </c>
      <c r="K44" s="69" t="s">
        <v>28</v>
      </c>
      <c r="L44" s="69" t="s">
        <v>104</v>
      </c>
      <c r="M44" s="69" t="s">
        <v>33</v>
      </c>
      <c r="N44" s="69" t="s">
        <v>22</v>
      </c>
      <c r="O44" s="71">
        <v>45147</v>
      </c>
      <c r="P44" s="71">
        <v>45147</v>
      </c>
      <c r="Q44" s="70">
        <v>1080000</v>
      </c>
      <c r="R44" s="70">
        <v>1080000</v>
      </c>
      <c r="S44" s="70">
        <v>205200</v>
      </c>
      <c r="T44" s="70">
        <v>1285200</v>
      </c>
      <c r="U44" s="68">
        <v>35640</v>
      </c>
      <c r="V44" t="s">
        <v>462</v>
      </c>
    </row>
    <row r="45" spans="1:22" x14ac:dyDescent="0.25">
      <c r="A45" s="69" t="s">
        <v>1041</v>
      </c>
      <c r="B45" s="69">
        <v>3</v>
      </c>
      <c r="C45" s="69" t="s">
        <v>1042</v>
      </c>
      <c r="D45" s="69"/>
      <c r="E45" s="69" t="s">
        <v>22</v>
      </c>
      <c r="F45" s="69" t="s">
        <v>42</v>
      </c>
      <c r="G45" s="69" t="s">
        <v>54</v>
      </c>
      <c r="H45" s="69" t="s">
        <v>24</v>
      </c>
      <c r="I45" s="69" t="s">
        <v>32</v>
      </c>
      <c r="J45" s="69" t="s">
        <v>29</v>
      </c>
      <c r="K45" s="69" t="s">
        <v>28</v>
      </c>
      <c r="L45" s="69" t="s">
        <v>42</v>
      </c>
      <c r="M45" s="69" t="s">
        <v>27</v>
      </c>
      <c r="N45" s="69" t="s">
        <v>22</v>
      </c>
      <c r="O45" s="71">
        <v>45147</v>
      </c>
      <c r="P45" s="71">
        <v>45147</v>
      </c>
      <c r="Q45" s="70">
        <v>238000</v>
      </c>
      <c r="R45" s="70">
        <v>238000</v>
      </c>
      <c r="S45" s="70">
        <v>45220</v>
      </c>
      <c r="T45" s="70">
        <v>283220</v>
      </c>
      <c r="U45" s="68">
        <v>7754</v>
      </c>
      <c r="V45" t="s">
        <v>462</v>
      </c>
    </row>
    <row r="46" spans="1:22" x14ac:dyDescent="0.25">
      <c r="A46" s="69" t="s">
        <v>1043</v>
      </c>
      <c r="B46" s="69">
        <v>3</v>
      </c>
      <c r="C46" s="69" t="s">
        <v>1044</v>
      </c>
      <c r="D46" s="69"/>
      <c r="E46" s="69" t="s">
        <v>22</v>
      </c>
      <c r="F46" s="69" t="s">
        <v>36</v>
      </c>
      <c r="G46" s="69" t="s">
        <v>26</v>
      </c>
      <c r="H46" s="69" t="s">
        <v>24</v>
      </c>
      <c r="I46" s="69" t="s">
        <v>32</v>
      </c>
      <c r="J46" s="69" t="s">
        <v>29</v>
      </c>
      <c r="K46" s="69" t="s">
        <v>28</v>
      </c>
      <c r="L46" s="69" t="s">
        <v>704</v>
      </c>
      <c r="M46" s="69" t="s">
        <v>33</v>
      </c>
      <c r="N46" s="69" t="s">
        <v>22</v>
      </c>
      <c r="O46" s="71">
        <v>45146</v>
      </c>
      <c r="P46" s="71">
        <v>45146</v>
      </c>
      <c r="Q46" s="70">
        <v>720000</v>
      </c>
      <c r="R46" s="70">
        <v>739000</v>
      </c>
      <c r="S46" s="70">
        <v>140410</v>
      </c>
      <c r="T46" s="70">
        <v>879410</v>
      </c>
      <c r="U46" s="68">
        <v>21773</v>
      </c>
      <c r="V46" t="s">
        <v>1081</v>
      </c>
    </row>
    <row r="47" spans="1:22" x14ac:dyDescent="0.25">
      <c r="A47" s="69" t="s">
        <v>1045</v>
      </c>
      <c r="B47" s="69">
        <v>3</v>
      </c>
      <c r="C47" s="69" t="s">
        <v>1046</v>
      </c>
      <c r="D47" s="69"/>
      <c r="E47" s="69" t="s">
        <v>22</v>
      </c>
      <c r="F47" s="69" t="s">
        <v>307</v>
      </c>
      <c r="G47" s="69" t="s">
        <v>26</v>
      </c>
      <c r="H47" s="69" t="s">
        <v>24</v>
      </c>
      <c r="I47" s="69" t="s">
        <v>32</v>
      </c>
      <c r="J47" s="69" t="s">
        <v>29</v>
      </c>
      <c r="K47" s="69" t="s">
        <v>28</v>
      </c>
      <c r="L47" s="69" t="s">
        <v>585</v>
      </c>
      <c r="M47" s="69" t="s">
        <v>33</v>
      </c>
      <c r="N47" s="69" t="s">
        <v>22</v>
      </c>
      <c r="O47" s="71">
        <v>45142</v>
      </c>
      <c r="P47" s="71">
        <v>45149</v>
      </c>
      <c r="Q47" s="70">
        <v>236052</v>
      </c>
      <c r="R47" s="70">
        <v>236052</v>
      </c>
      <c r="S47" s="70">
        <v>44849.88</v>
      </c>
      <c r="T47" s="70">
        <v>280901.88</v>
      </c>
      <c r="U47" s="68">
        <v>4485</v>
      </c>
      <c r="V47" t="s">
        <v>950</v>
      </c>
    </row>
    <row r="48" spans="1:22" x14ac:dyDescent="0.25">
      <c r="A48" s="69" t="s">
        <v>1047</v>
      </c>
      <c r="B48" s="69">
        <v>3</v>
      </c>
      <c r="C48" s="69" t="s">
        <v>1048</v>
      </c>
      <c r="D48" s="69">
        <v>40393</v>
      </c>
      <c r="E48" s="69" t="s">
        <v>22</v>
      </c>
      <c r="F48" s="69" t="s">
        <v>42</v>
      </c>
      <c r="G48" s="69" t="s">
        <v>26</v>
      </c>
      <c r="H48" s="69" t="s">
        <v>24</v>
      </c>
      <c r="I48" s="69" t="s">
        <v>25</v>
      </c>
      <c r="J48" s="69" t="s">
        <v>29</v>
      </c>
      <c r="K48" s="69" t="s">
        <v>28</v>
      </c>
      <c r="L48" s="69" t="s">
        <v>42</v>
      </c>
      <c r="M48" s="69" t="s">
        <v>47</v>
      </c>
      <c r="N48" s="69" t="s">
        <v>22</v>
      </c>
      <c r="O48" s="71">
        <v>45142</v>
      </c>
      <c r="P48" s="71">
        <v>45142</v>
      </c>
      <c r="Q48" s="70">
        <v>10008</v>
      </c>
      <c r="R48" s="70">
        <v>10008</v>
      </c>
      <c r="S48" s="70">
        <v>1901.52</v>
      </c>
      <c r="T48" s="70">
        <v>11909.52</v>
      </c>
      <c r="U48" s="68">
        <v>330</v>
      </c>
      <c r="V48" t="s">
        <v>462</v>
      </c>
    </row>
    <row r="49" spans="1:22" x14ac:dyDescent="0.25">
      <c r="A49" s="69" t="s">
        <v>1049</v>
      </c>
      <c r="B49" s="69">
        <v>3</v>
      </c>
      <c r="C49" s="69" t="s">
        <v>489</v>
      </c>
      <c r="D49" s="69"/>
      <c r="E49" s="69" t="s">
        <v>22</v>
      </c>
      <c r="F49" s="69" t="s">
        <v>490</v>
      </c>
      <c r="G49" s="69" t="s">
        <v>54</v>
      </c>
      <c r="H49" s="69" t="s">
        <v>24</v>
      </c>
      <c r="I49" s="69" t="s">
        <v>32</v>
      </c>
      <c r="J49" s="69" t="s">
        <v>29</v>
      </c>
      <c r="K49" s="69" t="s">
        <v>28</v>
      </c>
      <c r="L49" s="69" t="s">
        <v>490</v>
      </c>
      <c r="M49" s="69" t="s">
        <v>27</v>
      </c>
      <c r="N49" s="69" t="s">
        <v>22</v>
      </c>
      <c r="O49" s="71">
        <v>45142</v>
      </c>
      <c r="P49" s="71">
        <v>45142</v>
      </c>
      <c r="Q49" s="70">
        <v>200000</v>
      </c>
      <c r="R49" s="70">
        <v>200000</v>
      </c>
      <c r="S49" s="70">
        <v>38000</v>
      </c>
      <c r="T49" s="70">
        <v>238000</v>
      </c>
      <c r="U49" s="68">
        <v>6600</v>
      </c>
      <c r="V49" t="s">
        <v>462</v>
      </c>
    </row>
    <row r="50" spans="1:22" x14ac:dyDescent="0.25">
      <c r="A50" s="69" t="s">
        <v>1050</v>
      </c>
      <c r="B50" s="69">
        <v>3</v>
      </c>
      <c r="C50" s="69" t="s">
        <v>661</v>
      </c>
      <c r="D50" s="69"/>
      <c r="E50" s="69" t="s">
        <v>22</v>
      </c>
      <c r="F50" s="69"/>
      <c r="G50" s="69" t="s">
        <v>54</v>
      </c>
      <c r="H50" s="69" t="s">
        <v>24</v>
      </c>
      <c r="I50" s="69" t="s">
        <v>32</v>
      </c>
      <c r="J50" s="69" t="s">
        <v>29</v>
      </c>
      <c r="K50" s="69" t="s">
        <v>28</v>
      </c>
      <c r="L50" s="69" t="s">
        <v>663</v>
      </c>
      <c r="M50" s="69" t="s">
        <v>27</v>
      </c>
      <c r="N50" s="69" t="s">
        <v>22</v>
      </c>
      <c r="O50" s="71">
        <v>45142</v>
      </c>
      <c r="P50" s="71">
        <v>45142</v>
      </c>
      <c r="Q50" s="70">
        <v>68026</v>
      </c>
      <c r="R50" s="70">
        <v>68026</v>
      </c>
      <c r="S50" s="70">
        <v>12924.94</v>
      </c>
      <c r="T50" s="70">
        <v>80950.94</v>
      </c>
      <c r="U50" s="68">
        <v>1973</v>
      </c>
      <c r="V50" t="s">
        <v>471</v>
      </c>
    </row>
    <row r="51" spans="1:22" x14ac:dyDescent="0.25">
      <c r="A51" s="69" t="s">
        <v>1051</v>
      </c>
      <c r="B51" s="69">
        <v>3</v>
      </c>
      <c r="C51" s="69" t="s">
        <v>1052</v>
      </c>
      <c r="D51" s="69"/>
      <c r="E51" s="69" t="s">
        <v>22</v>
      </c>
      <c r="F51" s="69"/>
      <c r="G51" s="69" t="s">
        <v>54</v>
      </c>
      <c r="H51" s="69" t="s">
        <v>24</v>
      </c>
      <c r="I51" s="69" t="s">
        <v>72</v>
      </c>
      <c r="J51" s="69" t="s">
        <v>29</v>
      </c>
      <c r="K51" s="69" t="s">
        <v>28</v>
      </c>
      <c r="L51" s="69" t="s">
        <v>490</v>
      </c>
      <c r="M51" s="69" t="s">
        <v>27</v>
      </c>
      <c r="N51" s="69" t="s">
        <v>22</v>
      </c>
      <c r="O51" s="71">
        <v>45141</v>
      </c>
      <c r="P51" s="71">
        <v>45141</v>
      </c>
      <c r="Q51" s="70">
        <v>29000</v>
      </c>
      <c r="R51" s="70">
        <v>29000</v>
      </c>
      <c r="S51" s="70">
        <v>5510</v>
      </c>
      <c r="T51" s="70">
        <v>34510</v>
      </c>
      <c r="U51" s="68">
        <v>957</v>
      </c>
      <c r="V51" t="s">
        <v>462</v>
      </c>
    </row>
    <row r="52" spans="1:22" x14ac:dyDescent="0.25">
      <c r="A52" s="69" t="s">
        <v>1053</v>
      </c>
      <c r="B52" s="69">
        <v>3</v>
      </c>
      <c r="C52" s="69" t="s">
        <v>822</v>
      </c>
      <c r="D52" s="69"/>
      <c r="E52" s="69" t="s">
        <v>22</v>
      </c>
      <c r="F52" s="69" t="s">
        <v>42</v>
      </c>
      <c r="G52" s="69" t="s">
        <v>54</v>
      </c>
      <c r="H52" s="69" t="s">
        <v>130</v>
      </c>
      <c r="I52" s="69" t="s">
        <v>32</v>
      </c>
      <c r="J52" s="69" t="s">
        <v>29</v>
      </c>
      <c r="K52" s="69" t="s">
        <v>28</v>
      </c>
      <c r="L52" s="69" t="s">
        <v>42</v>
      </c>
      <c r="M52" s="69" t="s">
        <v>33</v>
      </c>
      <c r="N52" s="69" t="s">
        <v>22</v>
      </c>
      <c r="O52" s="71">
        <v>45141</v>
      </c>
      <c r="P52" s="71">
        <v>45141</v>
      </c>
      <c r="Q52" s="70">
        <v>618000</v>
      </c>
      <c r="R52" s="70">
        <v>618000</v>
      </c>
      <c r="S52" s="70">
        <v>117420</v>
      </c>
      <c r="T52" s="70">
        <v>735420</v>
      </c>
      <c r="U52" s="68">
        <v>17922</v>
      </c>
      <c r="V52" t="s">
        <v>471</v>
      </c>
    </row>
    <row r="53" spans="1:22" x14ac:dyDescent="0.25">
      <c r="A53" s="69" t="s">
        <v>1054</v>
      </c>
      <c r="B53" s="69">
        <v>3</v>
      </c>
      <c r="C53" s="69" t="s">
        <v>1055</v>
      </c>
      <c r="D53" s="69"/>
      <c r="E53" s="69" t="s">
        <v>22</v>
      </c>
      <c r="F53" s="69" t="s">
        <v>42</v>
      </c>
      <c r="G53" s="69" t="s">
        <v>26</v>
      </c>
      <c r="H53" s="69" t="s">
        <v>24</v>
      </c>
      <c r="I53" s="69" t="s">
        <v>32</v>
      </c>
      <c r="J53" s="69" t="s">
        <v>29</v>
      </c>
      <c r="K53" s="69" t="s">
        <v>28</v>
      </c>
      <c r="L53" s="69" t="s">
        <v>42</v>
      </c>
      <c r="M53" s="69" t="s">
        <v>33</v>
      </c>
      <c r="N53" s="69" t="s">
        <v>22</v>
      </c>
      <c r="O53" s="71">
        <v>45141</v>
      </c>
      <c r="P53" s="71">
        <v>45141</v>
      </c>
      <c r="Q53" s="70">
        <v>32000</v>
      </c>
      <c r="R53" s="70">
        <v>32000</v>
      </c>
      <c r="S53" s="70">
        <v>6080</v>
      </c>
      <c r="T53" s="70">
        <v>38080</v>
      </c>
      <c r="U53" s="68">
        <v>1056</v>
      </c>
      <c r="V53" t="s">
        <v>462</v>
      </c>
    </row>
    <row r="54" spans="1:22" x14ac:dyDescent="0.25">
      <c r="A54" s="69" t="s">
        <v>1056</v>
      </c>
      <c r="B54" s="69">
        <v>3</v>
      </c>
      <c r="C54" s="69" t="s">
        <v>1057</v>
      </c>
      <c r="D54" s="69"/>
      <c r="E54" s="69" t="s">
        <v>22</v>
      </c>
      <c r="F54" s="69" t="s">
        <v>771</v>
      </c>
      <c r="G54" s="69" t="s">
        <v>26</v>
      </c>
      <c r="H54" s="69" t="s">
        <v>130</v>
      </c>
      <c r="I54" s="69" t="s">
        <v>32</v>
      </c>
      <c r="J54" s="69" t="s">
        <v>29</v>
      </c>
      <c r="K54" s="69" t="s">
        <v>28</v>
      </c>
      <c r="L54" s="69" t="s">
        <v>771</v>
      </c>
      <c r="M54" s="69" t="s">
        <v>33</v>
      </c>
      <c r="N54" s="69" t="s">
        <v>22</v>
      </c>
      <c r="O54" s="71">
        <v>45141</v>
      </c>
      <c r="P54" s="71">
        <v>45142</v>
      </c>
      <c r="Q54" s="70">
        <v>8450000</v>
      </c>
      <c r="R54" s="70">
        <v>9050000</v>
      </c>
      <c r="S54" s="70">
        <v>1719500</v>
      </c>
      <c r="T54" s="70">
        <v>10769500</v>
      </c>
      <c r="U54" s="68">
        <v>194350</v>
      </c>
      <c r="V54" t="s">
        <v>479</v>
      </c>
    </row>
    <row r="55" spans="1:22" x14ac:dyDescent="0.25">
      <c r="A55" s="69" t="s">
        <v>1058</v>
      </c>
      <c r="B55" s="69">
        <v>3</v>
      </c>
      <c r="C55" s="69" t="s">
        <v>1059</v>
      </c>
      <c r="D55" s="69">
        <v>40380</v>
      </c>
      <c r="E55" s="69" t="s">
        <v>22</v>
      </c>
      <c r="F55" s="69" t="s">
        <v>91</v>
      </c>
      <c r="G55" s="69" t="s">
        <v>26</v>
      </c>
      <c r="H55" s="69" t="s">
        <v>24</v>
      </c>
      <c r="I55" s="69" t="s">
        <v>25</v>
      </c>
      <c r="J55" s="69" t="s">
        <v>29</v>
      </c>
      <c r="K55" s="69" t="s">
        <v>28</v>
      </c>
      <c r="L55" s="69" t="s">
        <v>91</v>
      </c>
      <c r="M55" s="69" t="s">
        <v>47</v>
      </c>
      <c r="N55" s="69" t="s">
        <v>22</v>
      </c>
      <c r="O55" s="71">
        <v>45140</v>
      </c>
      <c r="P55" s="71">
        <v>45140</v>
      </c>
      <c r="Q55" s="70">
        <v>340000</v>
      </c>
      <c r="R55" s="70">
        <v>340000</v>
      </c>
      <c r="S55" s="70">
        <v>64600</v>
      </c>
      <c r="T55" s="70">
        <v>404600</v>
      </c>
      <c r="U55" s="68">
        <v>9860</v>
      </c>
      <c r="V55" t="s">
        <v>471</v>
      </c>
    </row>
    <row r="56" spans="1:22" x14ac:dyDescent="0.25">
      <c r="A56" s="69" t="s">
        <v>1060</v>
      </c>
      <c r="B56" s="69">
        <v>3</v>
      </c>
      <c r="C56" s="69" t="s">
        <v>861</v>
      </c>
      <c r="D56" s="69"/>
      <c r="E56" s="69" t="s">
        <v>22</v>
      </c>
      <c r="F56" s="69"/>
      <c r="G56" s="69" t="s">
        <v>54</v>
      </c>
      <c r="H56" s="69" t="s">
        <v>24</v>
      </c>
      <c r="I56" s="69" t="s">
        <v>25</v>
      </c>
      <c r="J56" s="69" t="s">
        <v>29</v>
      </c>
      <c r="K56" s="69" t="s">
        <v>28</v>
      </c>
      <c r="L56" s="69" t="s">
        <v>42</v>
      </c>
      <c r="M56" s="69" t="s">
        <v>27</v>
      </c>
      <c r="N56" s="69" t="s">
        <v>22</v>
      </c>
      <c r="O56" s="71">
        <v>45140</v>
      </c>
      <c r="P56" s="71">
        <v>45140</v>
      </c>
      <c r="Q56" s="70">
        <v>98982</v>
      </c>
      <c r="R56" s="70">
        <v>98982</v>
      </c>
      <c r="S56" s="70">
        <v>18806.580000000002</v>
      </c>
      <c r="T56" s="70">
        <v>117788.58</v>
      </c>
      <c r="U56" s="68">
        <v>2870</v>
      </c>
      <c r="V56" t="s">
        <v>471</v>
      </c>
    </row>
    <row r="57" spans="1:22" x14ac:dyDescent="0.25">
      <c r="A57" s="69" t="s">
        <v>1061</v>
      </c>
      <c r="B57" s="69">
        <v>3</v>
      </c>
      <c r="C57" s="69" t="s">
        <v>833</v>
      </c>
      <c r="D57" s="69"/>
      <c r="E57" s="69" t="s">
        <v>22</v>
      </c>
      <c r="F57" s="69" t="s">
        <v>42</v>
      </c>
      <c r="G57" s="69"/>
      <c r="H57" s="69" t="s">
        <v>24</v>
      </c>
      <c r="I57" s="69" t="s">
        <v>72</v>
      </c>
      <c r="J57" s="69" t="s">
        <v>29</v>
      </c>
      <c r="K57" s="69" t="s">
        <v>28</v>
      </c>
      <c r="L57" s="69" t="s">
        <v>42</v>
      </c>
      <c r="M57" s="69" t="s">
        <v>61</v>
      </c>
      <c r="N57" s="69" t="s">
        <v>668</v>
      </c>
      <c r="O57" s="71">
        <v>45140</v>
      </c>
      <c r="P57" s="71">
        <v>45140</v>
      </c>
      <c r="Q57" s="70">
        <v>40000</v>
      </c>
      <c r="R57" s="70">
        <v>40000</v>
      </c>
      <c r="S57" s="70">
        <v>7600</v>
      </c>
      <c r="T57" s="70">
        <v>47600</v>
      </c>
      <c r="U57" s="68">
        <v>1320</v>
      </c>
      <c r="V57" t="s">
        <v>462</v>
      </c>
    </row>
    <row r="58" spans="1:22" x14ac:dyDescent="0.25">
      <c r="A58" s="69" t="s">
        <v>1062</v>
      </c>
      <c r="B58" s="69">
        <v>3</v>
      </c>
      <c r="C58" s="69" t="s">
        <v>1063</v>
      </c>
      <c r="D58" s="69">
        <v>40378</v>
      </c>
      <c r="E58" s="69" t="s">
        <v>22</v>
      </c>
      <c r="F58" s="69" t="s">
        <v>42</v>
      </c>
      <c r="G58" s="69" t="s">
        <v>26</v>
      </c>
      <c r="H58" s="69" t="s">
        <v>24</v>
      </c>
      <c r="I58" s="69" t="s">
        <v>25</v>
      </c>
      <c r="J58" s="69" t="s">
        <v>29</v>
      </c>
      <c r="K58" s="69" t="s">
        <v>28</v>
      </c>
      <c r="L58" s="69" t="s">
        <v>42</v>
      </c>
      <c r="M58" s="69" t="s">
        <v>47</v>
      </c>
      <c r="N58" s="69" t="s">
        <v>22</v>
      </c>
      <c r="O58" s="71">
        <v>45140</v>
      </c>
      <c r="P58" s="71">
        <v>45140</v>
      </c>
      <c r="Q58" s="70">
        <v>49973</v>
      </c>
      <c r="R58" s="70">
        <v>49973</v>
      </c>
      <c r="S58" s="70">
        <v>9494.8700000000008</v>
      </c>
      <c r="T58" s="70">
        <v>59467.87</v>
      </c>
      <c r="U58" s="68">
        <v>1649</v>
      </c>
      <c r="V58" t="s">
        <v>462</v>
      </c>
    </row>
    <row r="59" spans="1:22" x14ac:dyDescent="0.25">
      <c r="A59" s="69" t="s">
        <v>1064</v>
      </c>
      <c r="B59" s="69">
        <v>3</v>
      </c>
      <c r="C59" s="69" t="s">
        <v>383</v>
      </c>
      <c r="D59" s="69"/>
      <c r="E59" s="69" t="s">
        <v>22</v>
      </c>
      <c r="F59" s="69" t="s">
        <v>42</v>
      </c>
      <c r="G59" s="69" t="s">
        <v>54</v>
      </c>
      <c r="H59" s="69" t="s">
        <v>24</v>
      </c>
      <c r="I59" s="69" t="s">
        <v>25</v>
      </c>
      <c r="J59" s="69" t="s">
        <v>29</v>
      </c>
      <c r="K59" s="69" t="s">
        <v>28</v>
      </c>
      <c r="L59" s="69" t="s">
        <v>42</v>
      </c>
      <c r="M59" s="69" t="s">
        <v>27</v>
      </c>
      <c r="N59" s="69" t="s">
        <v>22</v>
      </c>
      <c r="O59" s="71">
        <v>45139</v>
      </c>
      <c r="P59" s="71">
        <v>45140</v>
      </c>
      <c r="Q59" s="70">
        <v>5696400</v>
      </c>
      <c r="R59" s="70">
        <v>5696400</v>
      </c>
      <c r="S59" s="70">
        <v>1082316</v>
      </c>
      <c r="T59" s="70">
        <v>6778716</v>
      </c>
      <c r="U59" s="68">
        <v>165196</v>
      </c>
      <c r="V59" t="s">
        <v>471</v>
      </c>
    </row>
    <row r="60" spans="1:22" x14ac:dyDescent="0.25">
      <c r="A60" s="69" t="s">
        <v>1065</v>
      </c>
      <c r="B60" s="69">
        <v>3</v>
      </c>
      <c r="C60" s="69" t="s">
        <v>1066</v>
      </c>
      <c r="D60" s="69"/>
      <c r="E60" s="69" t="s">
        <v>22</v>
      </c>
      <c r="F60" s="69" t="s">
        <v>1067</v>
      </c>
      <c r="G60" s="69" t="s">
        <v>26</v>
      </c>
      <c r="H60" s="69" t="s">
        <v>24</v>
      </c>
      <c r="I60" s="69" t="s">
        <v>32</v>
      </c>
      <c r="J60" s="69" t="s">
        <v>29</v>
      </c>
      <c r="K60" s="69" t="s">
        <v>28</v>
      </c>
      <c r="L60" s="69" t="s">
        <v>1067</v>
      </c>
      <c r="M60" s="69" t="s">
        <v>33</v>
      </c>
      <c r="N60" s="69" t="s">
        <v>22</v>
      </c>
      <c r="O60" s="71">
        <v>45139</v>
      </c>
      <c r="P60" s="71">
        <v>45139</v>
      </c>
      <c r="Q60" s="70">
        <v>677000</v>
      </c>
      <c r="R60" s="70">
        <v>677000</v>
      </c>
      <c r="S60" s="70">
        <v>128630</v>
      </c>
      <c r="T60" s="70">
        <v>805630</v>
      </c>
      <c r="U60" s="68">
        <v>19633</v>
      </c>
      <c r="V60" t="s">
        <v>471</v>
      </c>
    </row>
    <row r="61" spans="1:22" x14ac:dyDescent="0.25">
      <c r="A61" s="69" t="s">
        <v>1068</v>
      </c>
      <c r="B61" s="69">
        <v>3</v>
      </c>
      <c r="C61" s="69" t="s">
        <v>1069</v>
      </c>
      <c r="D61" s="69"/>
      <c r="E61" s="69" t="s">
        <v>22</v>
      </c>
      <c r="F61" s="69" t="s">
        <v>42</v>
      </c>
      <c r="G61" s="69" t="s">
        <v>54</v>
      </c>
      <c r="H61" s="69" t="s">
        <v>24</v>
      </c>
      <c r="I61" s="69" t="s">
        <v>32</v>
      </c>
      <c r="J61" s="69" t="s">
        <v>29</v>
      </c>
      <c r="K61" s="69" t="s">
        <v>28</v>
      </c>
      <c r="L61" s="69" t="s">
        <v>42</v>
      </c>
      <c r="M61" s="69" t="s">
        <v>33</v>
      </c>
      <c r="N61" s="69" t="s">
        <v>22</v>
      </c>
      <c r="O61" s="71">
        <v>45139</v>
      </c>
      <c r="P61" s="71">
        <v>45139</v>
      </c>
      <c r="Q61" s="70">
        <v>56013</v>
      </c>
      <c r="R61" s="70">
        <v>56013</v>
      </c>
      <c r="S61" s="70">
        <v>10642.47</v>
      </c>
      <c r="T61" s="70">
        <v>66655.47</v>
      </c>
      <c r="U61" s="68">
        <v>1800</v>
      </c>
      <c r="V61" t="s">
        <v>1082</v>
      </c>
    </row>
    <row r="62" spans="1:22" x14ac:dyDescent="0.25">
      <c r="A62" s="69" t="s">
        <v>1070</v>
      </c>
      <c r="B62" s="69">
        <v>3</v>
      </c>
      <c r="C62" s="69" t="s">
        <v>383</v>
      </c>
      <c r="D62" s="69"/>
      <c r="E62" s="69" t="s">
        <v>22</v>
      </c>
      <c r="F62" s="69" t="s">
        <v>42</v>
      </c>
      <c r="G62" s="69" t="s">
        <v>54</v>
      </c>
      <c r="H62" s="69" t="s">
        <v>24</v>
      </c>
      <c r="I62" s="69" t="s">
        <v>25</v>
      </c>
      <c r="J62" s="69" t="s">
        <v>29</v>
      </c>
      <c r="K62" s="69" t="s">
        <v>28</v>
      </c>
      <c r="L62" s="69" t="s">
        <v>42</v>
      </c>
      <c r="M62" s="69" t="s">
        <v>27</v>
      </c>
      <c r="N62" s="69" t="s">
        <v>22</v>
      </c>
      <c r="O62" s="71">
        <v>45139</v>
      </c>
      <c r="P62" s="71">
        <v>45139</v>
      </c>
      <c r="Q62" s="70">
        <v>711000</v>
      </c>
      <c r="R62" s="70">
        <v>711000</v>
      </c>
      <c r="S62" s="70">
        <v>135090</v>
      </c>
      <c r="T62" s="70">
        <v>846090</v>
      </c>
      <c r="U62" s="68">
        <v>20619</v>
      </c>
      <c r="V62" t="s">
        <v>471</v>
      </c>
    </row>
    <row r="63" spans="1:22" x14ac:dyDescent="0.25">
      <c r="P63" t="s">
        <v>1072</v>
      </c>
      <c r="Q63" s="68">
        <f>SUM(Q2:Q62)</f>
        <v>52701886</v>
      </c>
    </row>
    <row r="64" spans="1:22" x14ac:dyDescent="0.25">
      <c r="Q64" s="68">
        <f>'PENDIENTE POR COMISION '!O22</f>
        <v>2309006</v>
      </c>
      <c r="U64" s="68">
        <f>SUM(U2:U63)</f>
        <v>1295852</v>
      </c>
    </row>
    <row r="65" spans="16:19" x14ac:dyDescent="0.25">
      <c r="Q65" s="68">
        <f>SUM(Q63:Q64)</f>
        <v>55010892</v>
      </c>
      <c r="R65" s="178" t="s">
        <v>115</v>
      </c>
      <c r="S65" s="179"/>
    </row>
    <row r="66" spans="16:19" x14ac:dyDescent="0.25">
      <c r="P66" s="92"/>
      <c r="R66" s="116" t="s">
        <v>116</v>
      </c>
      <c r="S66" s="116">
        <v>23340001</v>
      </c>
    </row>
    <row r="67" spans="16:19" x14ac:dyDescent="0.25">
      <c r="R67" s="116" t="s">
        <v>117</v>
      </c>
      <c r="S67" s="116">
        <v>146441993</v>
      </c>
    </row>
    <row r="68" spans="16:19" x14ac:dyDescent="0.25">
      <c r="R68" s="74" t="s">
        <v>118</v>
      </c>
      <c r="S68" s="75">
        <f>+Q63</f>
        <v>52701886</v>
      </c>
    </row>
    <row r="69" spans="16:19" x14ac:dyDescent="0.25">
      <c r="R69" s="76" t="s">
        <v>1071</v>
      </c>
      <c r="S69" s="74">
        <v>1034984.8</v>
      </c>
    </row>
    <row r="70" spans="16:19" ht="30" x14ac:dyDescent="0.25">
      <c r="R70" s="114" t="s">
        <v>955</v>
      </c>
      <c r="S70" s="115">
        <v>14584</v>
      </c>
    </row>
    <row r="71" spans="16:19" ht="30" x14ac:dyDescent="0.25">
      <c r="R71" s="114" t="s">
        <v>1076</v>
      </c>
      <c r="S71" s="115">
        <v>1142768</v>
      </c>
    </row>
    <row r="72" spans="16:19" ht="30" x14ac:dyDescent="0.25">
      <c r="R72" s="77" t="s">
        <v>1077</v>
      </c>
      <c r="S72" s="78"/>
    </row>
    <row r="73" spans="16:19" x14ac:dyDescent="0.25">
      <c r="R73" s="79" t="s">
        <v>956</v>
      </c>
      <c r="S73" s="79">
        <f>S69+S70+S71</f>
        <v>2192336.7999999998</v>
      </c>
    </row>
  </sheetData>
  <autoFilter ref="A1:W1" xr:uid="{D5B4CA8E-870E-4DE5-A1FD-E1F4D31A1190}"/>
  <mergeCells count="1">
    <mergeCell ref="R65:S6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C77-F568-409A-AC31-509A11D1C8B1}">
  <dimension ref="A1:S76"/>
  <sheetViews>
    <sheetView topLeftCell="A56" workbookViewId="0">
      <selection activeCell="P76" sqref="P76"/>
    </sheetView>
  </sheetViews>
  <sheetFormatPr baseColWidth="10" defaultRowHeight="15" x14ac:dyDescent="0.25"/>
  <cols>
    <col min="1" max="1" width="20" bestFit="1" customWidth="1"/>
    <col min="2" max="2" width="41.140625" customWidth="1"/>
    <col min="3" max="6" width="0" hidden="1" customWidth="1"/>
    <col min="7" max="7" width="3.28515625" hidden="1" customWidth="1"/>
    <col min="8" max="12" width="0" hidden="1" customWidth="1"/>
    <col min="14" max="14" width="15.5703125" style="68" bestFit="1" customWidth="1"/>
    <col min="15" max="15" width="35.5703125" style="68" customWidth="1"/>
    <col min="16" max="16" width="16.7109375" style="68" bestFit="1" customWidth="1"/>
    <col min="17" max="17" width="15.5703125" style="68" bestFit="1" customWidth="1"/>
    <col min="18" max="18" width="14.5703125" bestFit="1" customWidth="1"/>
  </cols>
  <sheetData>
    <row r="1" spans="1:18" x14ac:dyDescent="0.25">
      <c r="A1" s="123" t="s">
        <v>0</v>
      </c>
      <c r="B1" s="123" t="s">
        <v>3</v>
      </c>
      <c r="C1" s="123" t="s">
        <v>4</v>
      </c>
      <c r="D1" s="123" t="s">
        <v>9</v>
      </c>
      <c r="E1" s="123" t="s">
        <v>7</v>
      </c>
      <c r="F1" s="123" t="s">
        <v>8</v>
      </c>
      <c r="G1" s="123" t="s">
        <v>19</v>
      </c>
      <c r="H1" s="123" t="s">
        <v>11</v>
      </c>
      <c r="I1" s="123" t="s">
        <v>6</v>
      </c>
      <c r="J1" s="123" t="s">
        <v>10</v>
      </c>
      <c r="K1" s="123" t="s">
        <v>14</v>
      </c>
      <c r="L1" s="123" t="s">
        <v>12</v>
      </c>
      <c r="M1" s="123" t="s">
        <v>13</v>
      </c>
      <c r="N1" s="124" t="s">
        <v>15</v>
      </c>
      <c r="O1" s="124" t="s">
        <v>16</v>
      </c>
      <c r="P1" s="124" t="s">
        <v>17</v>
      </c>
      <c r="Q1" s="124" t="s">
        <v>18</v>
      </c>
    </row>
    <row r="2" spans="1:18" x14ac:dyDescent="0.25">
      <c r="A2" s="69" t="s">
        <v>1083</v>
      </c>
      <c r="B2" s="69" t="s">
        <v>1084</v>
      </c>
      <c r="C2" s="69" t="s">
        <v>22</v>
      </c>
      <c r="D2" s="69" t="s">
        <v>54</v>
      </c>
      <c r="E2" s="69" t="s">
        <v>24</v>
      </c>
      <c r="F2" s="69" t="s">
        <v>72</v>
      </c>
      <c r="G2" s="69" t="s">
        <v>29</v>
      </c>
      <c r="H2" s="69" t="s">
        <v>28</v>
      </c>
      <c r="I2" s="69" t="s">
        <v>42</v>
      </c>
      <c r="J2" s="69" t="s">
        <v>61</v>
      </c>
      <c r="K2" s="69" t="s">
        <v>22</v>
      </c>
      <c r="L2" s="71">
        <v>45192</v>
      </c>
      <c r="M2" s="71">
        <v>45201</v>
      </c>
      <c r="N2" s="70">
        <v>51972</v>
      </c>
      <c r="O2" s="70">
        <v>51972</v>
      </c>
      <c r="P2" s="70">
        <v>9874.68</v>
      </c>
      <c r="Q2" s="70">
        <v>61846.68</v>
      </c>
      <c r="R2" s="97">
        <v>1715</v>
      </c>
    </row>
    <row r="3" spans="1:18" x14ac:dyDescent="0.25">
      <c r="A3" s="69" t="s">
        <v>1085</v>
      </c>
      <c r="B3" s="69" t="s">
        <v>1086</v>
      </c>
      <c r="C3" s="69" t="s">
        <v>22</v>
      </c>
      <c r="D3" s="69" t="s">
        <v>54</v>
      </c>
      <c r="E3" s="69" t="s">
        <v>24</v>
      </c>
      <c r="F3" s="69" t="s">
        <v>60</v>
      </c>
      <c r="G3" s="69" t="s">
        <v>29</v>
      </c>
      <c r="H3" s="69" t="s">
        <v>28</v>
      </c>
      <c r="I3" s="69" t="s">
        <v>42</v>
      </c>
      <c r="J3" s="69" t="s">
        <v>27</v>
      </c>
      <c r="K3" s="69" t="s">
        <v>22</v>
      </c>
      <c r="L3" s="71">
        <v>45191</v>
      </c>
      <c r="M3" s="71">
        <v>45191</v>
      </c>
      <c r="N3" s="70">
        <v>670640</v>
      </c>
      <c r="O3" s="70">
        <v>670640</v>
      </c>
      <c r="P3" s="70">
        <v>127421.599999999</v>
      </c>
      <c r="Q3" s="70">
        <v>798061.6</v>
      </c>
      <c r="R3" s="97">
        <v>19449</v>
      </c>
    </row>
    <row r="4" spans="1:18" x14ac:dyDescent="0.25">
      <c r="A4" s="69" t="s">
        <v>1087</v>
      </c>
      <c r="B4" s="69" t="s">
        <v>1088</v>
      </c>
      <c r="C4" s="69" t="s">
        <v>22</v>
      </c>
      <c r="D4" s="69" t="s">
        <v>196</v>
      </c>
      <c r="E4" s="69" t="s">
        <v>24</v>
      </c>
      <c r="F4" s="69" t="s">
        <v>32</v>
      </c>
      <c r="G4" s="69" t="s">
        <v>29</v>
      </c>
      <c r="H4" s="69" t="s">
        <v>28</v>
      </c>
      <c r="I4" s="69" t="s">
        <v>1089</v>
      </c>
      <c r="J4" s="69" t="s">
        <v>27</v>
      </c>
      <c r="K4" s="69" t="s">
        <v>22</v>
      </c>
      <c r="L4" s="71">
        <v>45190</v>
      </c>
      <c r="M4" s="71">
        <v>45190</v>
      </c>
      <c r="N4" s="70">
        <v>382104</v>
      </c>
      <c r="O4" s="70">
        <v>472104</v>
      </c>
      <c r="P4" s="70">
        <v>89699.76</v>
      </c>
      <c r="Q4" s="70">
        <v>561803.76</v>
      </c>
      <c r="R4" s="97">
        <v>12609</v>
      </c>
    </row>
    <row r="5" spans="1:18" x14ac:dyDescent="0.25">
      <c r="A5" s="69" t="s">
        <v>1090</v>
      </c>
      <c r="B5" s="69" t="s">
        <v>1091</v>
      </c>
      <c r="C5" s="69" t="s">
        <v>22</v>
      </c>
      <c r="D5" s="69" t="s">
        <v>26</v>
      </c>
      <c r="E5" s="69" t="s">
        <v>24</v>
      </c>
      <c r="F5" s="69" t="s">
        <v>25</v>
      </c>
      <c r="G5" s="69" t="s">
        <v>29</v>
      </c>
      <c r="H5" s="69" t="s">
        <v>28</v>
      </c>
      <c r="I5" s="69" t="s">
        <v>114</v>
      </c>
      <c r="J5" s="69" t="s">
        <v>47</v>
      </c>
      <c r="K5" s="69" t="s">
        <v>22</v>
      </c>
      <c r="L5" s="71">
        <v>45189</v>
      </c>
      <c r="M5" s="71">
        <v>45189</v>
      </c>
      <c r="N5" s="70">
        <v>19000</v>
      </c>
      <c r="O5" s="70">
        <v>19000</v>
      </c>
      <c r="P5" s="70">
        <v>3610</v>
      </c>
      <c r="Q5" s="70">
        <v>22610</v>
      </c>
      <c r="R5" s="98">
        <v>627</v>
      </c>
    </row>
    <row r="6" spans="1:18" x14ac:dyDescent="0.25">
      <c r="A6" s="69" t="s">
        <v>1092</v>
      </c>
      <c r="B6" s="69" t="s">
        <v>1093</v>
      </c>
      <c r="C6" s="69" t="s">
        <v>22</v>
      </c>
      <c r="D6" s="69" t="s">
        <v>26</v>
      </c>
      <c r="E6" s="69" t="s">
        <v>24</v>
      </c>
      <c r="F6" s="69" t="s">
        <v>25</v>
      </c>
      <c r="G6" s="69" t="s">
        <v>29</v>
      </c>
      <c r="H6" s="69" t="s">
        <v>28</v>
      </c>
      <c r="I6" s="69" t="s">
        <v>42</v>
      </c>
      <c r="J6" s="69" t="s">
        <v>27</v>
      </c>
      <c r="K6" s="69" t="s">
        <v>22</v>
      </c>
      <c r="L6" s="71">
        <v>45189</v>
      </c>
      <c r="M6" s="71">
        <v>45189</v>
      </c>
      <c r="N6" s="70">
        <v>90000</v>
      </c>
      <c r="O6" s="70">
        <v>90000</v>
      </c>
      <c r="P6" s="70">
        <v>17100</v>
      </c>
      <c r="Q6" s="70">
        <v>107100</v>
      </c>
      <c r="R6" s="98">
        <v>2070</v>
      </c>
    </row>
    <row r="7" spans="1:18" x14ac:dyDescent="0.25">
      <c r="A7" s="69" t="s">
        <v>1094</v>
      </c>
      <c r="B7" s="69" t="s">
        <v>1095</v>
      </c>
      <c r="C7" s="69" t="s">
        <v>22</v>
      </c>
      <c r="D7" s="69" t="s">
        <v>82</v>
      </c>
      <c r="E7" s="69" t="s">
        <v>24</v>
      </c>
      <c r="F7" s="69" t="s">
        <v>32</v>
      </c>
      <c r="G7" s="69" t="s">
        <v>29</v>
      </c>
      <c r="H7" s="69" t="s">
        <v>28</v>
      </c>
      <c r="I7" s="69" t="s">
        <v>42</v>
      </c>
      <c r="J7" s="69" t="s">
        <v>33</v>
      </c>
      <c r="K7" s="69" t="s">
        <v>22</v>
      </c>
      <c r="L7" s="71">
        <v>45189</v>
      </c>
      <c r="M7" s="71">
        <v>45189</v>
      </c>
      <c r="N7" s="70">
        <v>1727232</v>
      </c>
      <c r="O7" s="70">
        <v>1777232</v>
      </c>
      <c r="P7" s="70">
        <v>337674.08</v>
      </c>
      <c r="Q7" s="70">
        <v>2114906.08</v>
      </c>
      <c r="R7" s="98">
        <v>50090</v>
      </c>
    </row>
    <row r="8" spans="1:18" x14ac:dyDescent="0.25">
      <c r="A8" s="69" t="s">
        <v>1096</v>
      </c>
      <c r="B8" s="69" t="s">
        <v>936</v>
      </c>
      <c r="C8" s="69" t="s">
        <v>22</v>
      </c>
      <c r="D8" s="69" t="s">
        <v>26</v>
      </c>
      <c r="E8" s="69" t="s">
        <v>24</v>
      </c>
      <c r="F8" s="69" t="s">
        <v>32</v>
      </c>
      <c r="G8" s="69" t="s">
        <v>29</v>
      </c>
      <c r="H8" s="69" t="s">
        <v>28</v>
      </c>
      <c r="I8" s="69" t="s">
        <v>42</v>
      </c>
      <c r="J8" s="69" t="s">
        <v>27</v>
      </c>
      <c r="K8" s="69" t="s">
        <v>22</v>
      </c>
      <c r="L8" s="71">
        <v>45188</v>
      </c>
      <c r="M8" s="71">
        <v>45189</v>
      </c>
      <c r="N8" s="70">
        <v>1438000</v>
      </c>
      <c r="O8" s="70">
        <v>1478000</v>
      </c>
      <c r="P8" s="70">
        <v>280820</v>
      </c>
      <c r="Q8" s="70">
        <v>1758820</v>
      </c>
      <c r="R8" s="98">
        <v>41702</v>
      </c>
    </row>
    <row r="9" spans="1:18" x14ac:dyDescent="0.25">
      <c r="A9" s="69" t="s">
        <v>1097</v>
      </c>
      <c r="B9" s="69" t="s">
        <v>833</v>
      </c>
      <c r="C9" s="69" t="s">
        <v>22</v>
      </c>
      <c r="D9" s="69" t="s">
        <v>54</v>
      </c>
      <c r="E9" s="69" t="s">
        <v>24</v>
      </c>
      <c r="F9" s="69" t="s">
        <v>72</v>
      </c>
      <c r="G9" s="69" t="s">
        <v>29</v>
      </c>
      <c r="H9" s="69" t="s">
        <v>28</v>
      </c>
      <c r="I9" s="69" t="s">
        <v>42</v>
      </c>
      <c r="J9" s="69" t="s">
        <v>27</v>
      </c>
      <c r="K9" s="69" t="s">
        <v>22</v>
      </c>
      <c r="L9" s="71">
        <v>45188</v>
      </c>
      <c r="M9" s="71">
        <v>45188</v>
      </c>
      <c r="N9" s="70">
        <v>48000</v>
      </c>
      <c r="O9" s="70">
        <v>48000</v>
      </c>
      <c r="P9" s="70">
        <v>9120</v>
      </c>
      <c r="Q9" s="70">
        <v>57120</v>
      </c>
      <c r="R9" s="98">
        <v>1584</v>
      </c>
    </row>
    <row r="10" spans="1:18" x14ac:dyDescent="0.25">
      <c r="A10" s="69" t="s">
        <v>1098</v>
      </c>
      <c r="B10" s="69" t="s">
        <v>1099</v>
      </c>
      <c r="C10" s="69" t="s">
        <v>22</v>
      </c>
      <c r="D10" s="69" t="s">
        <v>54</v>
      </c>
      <c r="E10" s="69" t="s">
        <v>130</v>
      </c>
      <c r="F10" s="69" t="s">
        <v>60</v>
      </c>
      <c r="G10" s="69" t="s">
        <v>29</v>
      </c>
      <c r="H10" s="69" t="s">
        <v>28</v>
      </c>
      <c r="I10" s="69" t="s">
        <v>1100</v>
      </c>
      <c r="J10" s="69" t="s">
        <v>61</v>
      </c>
      <c r="K10" s="69" t="s">
        <v>22</v>
      </c>
      <c r="L10" s="71">
        <v>45188</v>
      </c>
      <c r="M10" s="71">
        <v>45188</v>
      </c>
      <c r="N10" s="70">
        <v>5625480</v>
      </c>
      <c r="O10" s="70">
        <v>5625480</v>
      </c>
      <c r="P10" s="70">
        <v>1068841.2</v>
      </c>
      <c r="Q10" s="70">
        <v>6694321.2000000002</v>
      </c>
      <c r="R10" s="98">
        <v>163139</v>
      </c>
    </row>
    <row r="11" spans="1:18" x14ac:dyDescent="0.25">
      <c r="A11" s="69" t="s">
        <v>1101</v>
      </c>
      <c r="B11" s="69" t="s">
        <v>489</v>
      </c>
      <c r="C11" s="69" t="s">
        <v>22</v>
      </c>
      <c r="D11" s="69" t="s">
        <v>54</v>
      </c>
      <c r="E11" s="69" t="s">
        <v>24</v>
      </c>
      <c r="F11" s="69" t="s">
        <v>32</v>
      </c>
      <c r="G11" s="69" t="s">
        <v>29</v>
      </c>
      <c r="H11" s="69" t="s">
        <v>28</v>
      </c>
      <c r="I11" s="69" t="s">
        <v>490</v>
      </c>
      <c r="J11" s="69" t="s">
        <v>33</v>
      </c>
      <c r="K11" s="69" t="s">
        <v>22</v>
      </c>
      <c r="L11" s="71">
        <v>45188</v>
      </c>
      <c r="M11" s="71">
        <v>45188</v>
      </c>
      <c r="N11" s="70">
        <v>192000</v>
      </c>
      <c r="O11" s="70">
        <v>192000</v>
      </c>
      <c r="P11" s="70">
        <v>36480</v>
      </c>
      <c r="Q11" s="70">
        <v>228480</v>
      </c>
      <c r="R11" s="98">
        <v>6336</v>
      </c>
    </row>
    <row r="12" spans="1:18" x14ac:dyDescent="0.25">
      <c r="A12" s="69" t="s">
        <v>1102</v>
      </c>
      <c r="B12" s="69" t="s">
        <v>259</v>
      </c>
      <c r="C12" s="69" t="s">
        <v>22</v>
      </c>
      <c r="D12" s="69" t="s">
        <v>196</v>
      </c>
      <c r="E12" s="69" t="s">
        <v>130</v>
      </c>
      <c r="F12" s="69" t="s">
        <v>32</v>
      </c>
      <c r="G12" s="69" t="s">
        <v>29</v>
      </c>
      <c r="H12" s="69" t="s">
        <v>28</v>
      </c>
      <c r="I12" s="69" t="s">
        <v>260</v>
      </c>
      <c r="J12" s="69" t="s">
        <v>27</v>
      </c>
      <c r="K12" s="69" t="s">
        <v>22</v>
      </c>
      <c r="L12" s="71">
        <v>45187</v>
      </c>
      <c r="M12" s="71">
        <v>45187</v>
      </c>
      <c r="N12" s="70">
        <v>2184000</v>
      </c>
      <c r="O12" s="70">
        <v>2672000</v>
      </c>
      <c r="P12" s="70">
        <v>507680</v>
      </c>
      <c r="Q12" s="70">
        <v>3179680</v>
      </c>
      <c r="R12" s="98">
        <v>65406</v>
      </c>
    </row>
    <row r="13" spans="1:18" x14ac:dyDescent="0.25">
      <c r="A13" s="69" t="s">
        <v>1103</v>
      </c>
      <c r="B13" s="69" t="s">
        <v>330</v>
      </c>
      <c r="C13" s="69" t="s">
        <v>22</v>
      </c>
      <c r="D13" s="69" t="s">
        <v>54</v>
      </c>
      <c r="E13" s="69" t="s">
        <v>24</v>
      </c>
      <c r="F13" s="69" t="s">
        <v>32</v>
      </c>
      <c r="G13" s="69" t="s">
        <v>29</v>
      </c>
      <c r="H13" s="69" t="s">
        <v>28</v>
      </c>
      <c r="I13" s="69" t="s">
        <v>42</v>
      </c>
      <c r="J13" s="69" t="s">
        <v>27</v>
      </c>
      <c r="K13" s="69" t="s">
        <v>22</v>
      </c>
      <c r="L13" s="71">
        <v>45187</v>
      </c>
      <c r="M13" s="71">
        <v>45187</v>
      </c>
      <c r="N13" s="70">
        <v>456000</v>
      </c>
      <c r="O13" s="70">
        <v>456000</v>
      </c>
      <c r="P13" s="70">
        <v>86640</v>
      </c>
      <c r="Q13" s="70">
        <v>542640</v>
      </c>
      <c r="R13" s="98">
        <v>15048</v>
      </c>
    </row>
    <row r="14" spans="1:18" x14ac:dyDescent="0.25">
      <c r="A14" s="69" t="s">
        <v>1104</v>
      </c>
      <c r="B14" s="69" t="s">
        <v>1105</v>
      </c>
      <c r="C14" s="69" t="s">
        <v>22</v>
      </c>
      <c r="D14" s="69" t="s">
        <v>54</v>
      </c>
      <c r="E14" s="69" t="s">
        <v>24</v>
      </c>
      <c r="F14" s="69" t="s">
        <v>72</v>
      </c>
      <c r="G14" s="69" t="s">
        <v>29</v>
      </c>
      <c r="H14" s="69" t="s">
        <v>28</v>
      </c>
      <c r="I14" s="69" t="s">
        <v>42</v>
      </c>
      <c r="J14" s="69" t="s">
        <v>27</v>
      </c>
      <c r="K14" s="69" t="s">
        <v>22</v>
      </c>
      <c r="L14" s="71">
        <v>45187</v>
      </c>
      <c r="M14" s="71">
        <v>45187</v>
      </c>
      <c r="N14" s="70">
        <v>190000</v>
      </c>
      <c r="O14" s="70">
        <v>190000</v>
      </c>
      <c r="P14" s="70">
        <v>36100</v>
      </c>
      <c r="Q14" s="70">
        <v>226100</v>
      </c>
      <c r="R14" s="98">
        <v>6270</v>
      </c>
    </row>
    <row r="15" spans="1:18" x14ac:dyDescent="0.25">
      <c r="A15" s="69" t="s">
        <v>1106</v>
      </c>
      <c r="B15" s="69" t="s">
        <v>1107</v>
      </c>
      <c r="C15" s="69" t="s">
        <v>22</v>
      </c>
      <c r="D15" s="69" t="s">
        <v>82</v>
      </c>
      <c r="E15" s="69" t="s">
        <v>24</v>
      </c>
      <c r="F15" s="69" t="s">
        <v>60</v>
      </c>
      <c r="G15" s="69" t="s">
        <v>29</v>
      </c>
      <c r="H15" s="69" t="s">
        <v>28</v>
      </c>
      <c r="I15" s="69" t="s">
        <v>42</v>
      </c>
      <c r="J15" s="69" t="s">
        <v>27</v>
      </c>
      <c r="K15" s="69" t="s">
        <v>22</v>
      </c>
      <c r="L15" s="71">
        <v>45185</v>
      </c>
      <c r="M15" s="71">
        <v>45185</v>
      </c>
      <c r="N15" s="70">
        <v>667000</v>
      </c>
      <c r="O15" s="70">
        <v>697000</v>
      </c>
      <c r="P15" s="70">
        <v>132430</v>
      </c>
      <c r="Q15" s="70">
        <v>829430</v>
      </c>
      <c r="R15" s="98">
        <v>19371</v>
      </c>
    </row>
    <row r="16" spans="1:18" x14ac:dyDescent="0.25">
      <c r="A16" s="69" t="s">
        <v>1108</v>
      </c>
      <c r="B16" s="69" t="s">
        <v>1109</v>
      </c>
      <c r="C16" s="69" t="s">
        <v>22</v>
      </c>
      <c r="D16" s="69" t="s">
        <v>54</v>
      </c>
      <c r="E16" s="69" t="s">
        <v>24</v>
      </c>
      <c r="F16" s="69" t="s">
        <v>25</v>
      </c>
      <c r="G16" s="69" t="s">
        <v>29</v>
      </c>
      <c r="H16" s="69" t="s">
        <v>28</v>
      </c>
      <c r="I16" s="69" t="s">
        <v>42</v>
      </c>
      <c r="J16" s="69" t="s">
        <v>47</v>
      </c>
      <c r="K16" s="69" t="s">
        <v>22</v>
      </c>
      <c r="L16" s="71">
        <v>45185</v>
      </c>
      <c r="M16" s="71">
        <v>45185</v>
      </c>
      <c r="N16" s="70">
        <v>469270</v>
      </c>
      <c r="O16" s="70">
        <v>469270</v>
      </c>
      <c r="P16" s="70">
        <v>89161.3</v>
      </c>
      <c r="Q16" s="70">
        <v>558431.30000000005</v>
      </c>
      <c r="R16" s="98">
        <v>13609</v>
      </c>
    </row>
    <row r="17" spans="1:18" x14ac:dyDescent="0.25">
      <c r="A17" s="69" t="s">
        <v>1110</v>
      </c>
      <c r="B17" s="69" t="s">
        <v>1111</v>
      </c>
      <c r="C17" s="69" t="s">
        <v>22</v>
      </c>
      <c r="D17" s="69" t="s">
        <v>26</v>
      </c>
      <c r="E17" s="69" t="s">
        <v>24</v>
      </c>
      <c r="F17" s="69" t="s">
        <v>25</v>
      </c>
      <c r="G17" s="69" t="s">
        <v>29</v>
      </c>
      <c r="H17" s="69" t="s">
        <v>28</v>
      </c>
      <c r="I17" s="69" t="s">
        <v>104</v>
      </c>
      <c r="J17" s="69" t="s">
        <v>47</v>
      </c>
      <c r="K17" s="69" t="s">
        <v>22</v>
      </c>
      <c r="L17" s="71">
        <v>45184</v>
      </c>
      <c r="M17" s="71">
        <v>45184</v>
      </c>
      <c r="N17" s="70">
        <v>713053</v>
      </c>
      <c r="O17" s="70">
        <v>713053</v>
      </c>
      <c r="P17" s="70">
        <v>135480.07</v>
      </c>
      <c r="Q17" s="70">
        <v>848533.07</v>
      </c>
      <c r="R17" s="98">
        <v>7844</v>
      </c>
    </row>
    <row r="18" spans="1:18" x14ac:dyDescent="0.25">
      <c r="A18" s="69" t="s">
        <v>1112</v>
      </c>
      <c r="B18" s="69" t="s">
        <v>1113</v>
      </c>
      <c r="C18" s="69" t="s">
        <v>22</v>
      </c>
      <c r="D18" s="69" t="s">
        <v>54</v>
      </c>
      <c r="E18" s="69" t="s">
        <v>24</v>
      </c>
      <c r="F18" s="69" t="s">
        <v>72</v>
      </c>
      <c r="G18" s="69" t="s">
        <v>29</v>
      </c>
      <c r="H18" s="69" t="s">
        <v>28</v>
      </c>
      <c r="I18" s="69" t="s">
        <v>42</v>
      </c>
      <c r="J18" s="69" t="s">
        <v>61</v>
      </c>
      <c r="K18" s="69" t="s">
        <v>22</v>
      </c>
      <c r="L18" s="71">
        <v>45184</v>
      </c>
      <c r="M18" s="71">
        <v>45184</v>
      </c>
      <c r="N18" s="70">
        <v>41000</v>
      </c>
      <c r="O18" s="70">
        <v>41000</v>
      </c>
      <c r="P18" s="70">
        <v>7790</v>
      </c>
      <c r="Q18" s="70">
        <v>48790</v>
      </c>
      <c r="R18" s="98">
        <v>1353</v>
      </c>
    </row>
    <row r="19" spans="1:18" x14ac:dyDescent="0.25">
      <c r="A19" s="69" t="s">
        <v>1114</v>
      </c>
      <c r="B19" s="69" t="s">
        <v>496</v>
      </c>
      <c r="C19" s="69" t="s">
        <v>22</v>
      </c>
      <c r="D19" s="69" t="s">
        <v>54</v>
      </c>
      <c r="E19" s="69" t="s">
        <v>24</v>
      </c>
      <c r="F19" s="69" t="s">
        <v>32</v>
      </c>
      <c r="G19" s="69" t="s">
        <v>29</v>
      </c>
      <c r="H19" s="69" t="s">
        <v>28</v>
      </c>
      <c r="I19" s="69" t="s">
        <v>46</v>
      </c>
      <c r="J19" s="69" t="s">
        <v>27</v>
      </c>
      <c r="K19" s="69" t="s">
        <v>22</v>
      </c>
      <c r="L19" s="71">
        <v>45184</v>
      </c>
      <c r="M19" s="71">
        <v>45184</v>
      </c>
      <c r="N19" s="70">
        <v>4650000</v>
      </c>
      <c r="O19" s="70">
        <v>4650000</v>
      </c>
      <c r="P19" s="70">
        <v>883500</v>
      </c>
      <c r="Q19" s="70">
        <v>5533500</v>
      </c>
      <c r="R19" s="98">
        <v>106950</v>
      </c>
    </row>
    <row r="20" spans="1:18" x14ac:dyDescent="0.25">
      <c r="A20" s="69" t="s">
        <v>1115</v>
      </c>
      <c r="B20" s="69" t="s">
        <v>1105</v>
      </c>
      <c r="C20" s="69" t="s">
        <v>22</v>
      </c>
      <c r="D20" s="69" t="s">
        <v>54</v>
      </c>
      <c r="E20" s="69" t="s">
        <v>24</v>
      </c>
      <c r="F20" s="69" t="s">
        <v>72</v>
      </c>
      <c r="G20" s="69" t="s">
        <v>29</v>
      </c>
      <c r="H20" s="69" t="s">
        <v>28</v>
      </c>
      <c r="I20" s="69" t="s">
        <v>42</v>
      </c>
      <c r="J20" s="69" t="s">
        <v>27</v>
      </c>
      <c r="K20" s="69" t="s">
        <v>22</v>
      </c>
      <c r="L20" s="71">
        <v>45184</v>
      </c>
      <c r="M20" s="71">
        <v>45201</v>
      </c>
      <c r="N20" s="70">
        <v>114000</v>
      </c>
      <c r="O20" s="70">
        <v>114000</v>
      </c>
      <c r="P20" s="70">
        <v>21660</v>
      </c>
      <c r="Q20" s="70">
        <v>135660</v>
      </c>
      <c r="R20" s="98">
        <v>3762</v>
      </c>
    </row>
    <row r="21" spans="1:18" x14ac:dyDescent="0.25">
      <c r="A21" s="69" t="s">
        <v>1116</v>
      </c>
      <c r="B21" s="69" t="s">
        <v>1117</v>
      </c>
      <c r="C21" s="69" t="s">
        <v>22</v>
      </c>
      <c r="D21" s="69" t="s">
        <v>82</v>
      </c>
      <c r="E21" s="69" t="s">
        <v>24</v>
      </c>
      <c r="F21" s="69" t="s">
        <v>60</v>
      </c>
      <c r="G21" s="69" t="s">
        <v>29</v>
      </c>
      <c r="H21" s="69" t="s">
        <v>28</v>
      </c>
      <c r="I21" s="69" t="s">
        <v>42</v>
      </c>
      <c r="J21" s="69" t="s">
        <v>61</v>
      </c>
      <c r="K21" s="69" t="s">
        <v>22</v>
      </c>
      <c r="L21" s="71">
        <v>45183</v>
      </c>
      <c r="M21" s="71">
        <v>45183</v>
      </c>
      <c r="N21" s="70">
        <v>660000</v>
      </c>
      <c r="O21" s="70">
        <v>690000</v>
      </c>
      <c r="P21" s="70">
        <v>131100</v>
      </c>
      <c r="Q21" s="70">
        <v>821100</v>
      </c>
      <c r="R21" s="98">
        <v>19140</v>
      </c>
    </row>
    <row r="22" spans="1:18" x14ac:dyDescent="0.25">
      <c r="A22" s="69" t="s">
        <v>1118</v>
      </c>
      <c r="B22" s="69" t="s">
        <v>1119</v>
      </c>
      <c r="C22" s="69" t="s">
        <v>22</v>
      </c>
      <c r="D22" s="69" t="s">
        <v>26</v>
      </c>
      <c r="E22" s="69" t="s">
        <v>24</v>
      </c>
      <c r="F22" s="69" t="s">
        <v>25</v>
      </c>
      <c r="G22" s="69" t="s">
        <v>29</v>
      </c>
      <c r="H22" s="69" t="s">
        <v>28</v>
      </c>
      <c r="I22" s="69" t="s">
        <v>42</v>
      </c>
      <c r="J22" s="69" t="s">
        <v>47</v>
      </c>
      <c r="K22" s="69" t="s">
        <v>22</v>
      </c>
      <c r="L22" s="71">
        <v>45183</v>
      </c>
      <c r="M22" s="71">
        <v>45183</v>
      </c>
      <c r="N22" s="70">
        <v>34000</v>
      </c>
      <c r="O22" s="70">
        <v>34000</v>
      </c>
      <c r="P22" s="70">
        <v>6460</v>
      </c>
      <c r="Q22" s="70">
        <v>40460</v>
      </c>
      <c r="R22" s="98">
        <v>1122</v>
      </c>
    </row>
    <row r="23" spans="1:18" x14ac:dyDescent="0.25">
      <c r="A23" s="69" t="s">
        <v>1120</v>
      </c>
      <c r="B23" s="69" t="s">
        <v>1121</v>
      </c>
      <c r="C23" s="69" t="s">
        <v>22</v>
      </c>
      <c r="D23" s="69" t="s">
        <v>26</v>
      </c>
      <c r="E23" s="69" t="s">
        <v>24</v>
      </c>
      <c r="F23" s="69" t="s">
        <v>25</v>
      </c>
      <c r="G23" s="69" t="s">
        <v>29</v>
      </c>
      <c r="H23" s="69" t="s">
        <v>28</v>
      </c>
      <c r="I23" s="69" t="s">
        <v>42</v>
      </c>
      <c r="J23" s="69" t="s">
        <v>47</v>
      </c>
      <c r="K23" s="69" t="s">
        <v>22</v>
      </c>
      <c r="L23" s="71">
        <v>45183</v>
      </c>
      <c r="M23" s="71">
        <v>45183</v>
      </c>
      <c r="N23" s="70">
        <v>51972</v>
      </c>
      <c r="O23" s="70">
        <v>51972</v>
      </c>
      <c r="P23" s="70">
        <v>9874.68</v>
      </c>
      <c r="Q23" s="70">
        <v>61846.68</v>
      </c>
      <c r="R23" s="98">
        <v>1715</v>
      </c>
    </row>
    <row r="24" spans="1:18" x14ac:dyDescent="0.25">
      <c r="A24" s="69" t="s">
        <v>1122</v>
      </c>
      <c r="B24" s="69" t="s">
        <v>1123</v>
      </c>
      <c r="C24" s="69" t="s">
        <v>22</v>
      </c>
      <c r="D24" s="69" t="s">
        <v>26</v>
      </c>
      <c r="E24" s="69" t="s">
        <v>24</v>
      </c>
      <c r="F24" s="69" t="s">
        <v>25</v>
      </c>
      <c r="G24" s="69" t="s">
        <v>29</v>
      </c>
      <c r="H24" s="69" t="s">
        <v>28</v>
      </c>
      <c r="I24" s="69" t="s">
        <v>190</v>
      </c>
      <c r="J24" s="69" t="s">
        <v>47</v>
      </c>
      <c r="K24" s="69" t="s">
        <v>22</v>
      </c>
      <c r="L24" s="71">
        <v>45183</v>
      </c>
      <c r="M24" s="71">
        <v>45183</v>
      </c>
      <c r="N24" s="70">
        <v>469270</v>
      </c>
      <c r="O24" s="70">
        <v>469270</v>
      </c>
      <c r="P24" s="70">
        <v>89161.3</v>
      </c>
      <c r="Q24" s="70">
        <v>558431.30000000005</v>
      </c>
      <c r="R24" s="98">
        <v>13689</v>
      </c>
    </row>
    <row r="25" spans="1:18" x14ac:dyDescent="0.25">
      <c r="A25" s="69" t="s">
        <v>1124</v>
      </c>
      <c r="B25" s="69" t="s">
        <v>1125</v>
      </c>
      <c r="C25" s="69" t="s">
        <v>22</v>
      </c>
      <c r="D25" s="69" t="s">
        <v>26</v>
      </c>
      <c r="E25" s="69" t="s">
        <v>24</v>
      </c>
      <c r="F25" s="69" t="s">
        <v>25</v>
      </c>
      <c r="G25" s="69" t="s">
        <v>29</v>
      </c>
      <c r="H25" s="69" t="s">
        <v>28</v>
      </c>
      <c r="I25" s="69" t="s">
        <v>104</v>
      </c>
      <c r="J25" s="69" t="s">
        <v>47</v>
      </c>
      <c r="K25" s="69" t="s">
        <v>22</v>
      </c>
      <c r="L25" s="71">
        <v>45183</v>
      </c>
      <c r="M25" s="71">
        <v>45183</v>
      </c>
      <c r="N25" s="70">
        <v>51972</v>
      </c>
      <c r="O25" s="70">
        <v>51972</v>
      </c>
      <c r="P25" s="70">
        <v>9874.68</v>
      </c>
      <c r="Q25" s="70">
        <v>61846.68</v>
      </c>
      <c r="R25" s="98">
        <v>1715</v>
      </c>
    </row>
    <row r="26" spans="1:18" x14ac:dyDescent="0.25">
      <c r="A26" s="69" t="s">
        <v>1126</v>
      </c>
      <c r="B26" s="69" t="s">
        <v>1127</v>
      </c>
      <c r="C26" s="69" t="s">
        <v>22</v>
      </c>
      <c r="D26" s="69" t="s">
        <v>82</v>
      </c>
      <c r="E26" s="69" t="s">
        <v>24</v>
      </c>
      <c r="F26" s="69" t="s">
        <v>25</v>
      </c>
      <c r="G26" s="69" t="s">
        <v>29</v>
      </c>
      <c r="H26" s="69" t="s">
        <v>28</v>
      </c>
      <c r="I26" s="69" t="s">
        <v>42</v>
      </c>
      <c r="J26" s="69" t="s">
        <v>47</v>
      </c>
      <c r="K26" s="69" t="s">
        <v>22</v>
      </c>
      <c r="L26" s="71">
        <v>45183</v>
      </c>
      <c r="M26" s="71">
        <v>45183</v>
      </c>
      <c r="N26" s="70">
        <v>660000</v>
      </c>
      <c r="O26" s="70">
        <v>690000</v>
      </c>
      <c r="P26" s="70">
        <v>131100</v>
      </c>
      <c r="Q26" s="70">
        <v>821100</v>
      </c>
      <c r="R26" s="98">
        <v>19140</v>
      </c>
    </row>
    <row r="27" spans="1:18" x14ac:dyDescent="0.25">
      <c r="A27" s="69" t="s">
        <v>1128</v>
      </c>
      <c r="B27" s="69" t="s">
        <v>1093</v>
      </c>
      <c r="C27" s="69" t="s">
        <v>22</v>
      </c>
      <c r="D27" s="69" t="s">
        <v>82</v>
      </c>
      <c r="E27" s="69" t="s">
        <v>24</v>
      </c>
      <c r="F27" s="69" t="s">
        <v>72</v>
      </c>
      <c r="G27" s="69" t="s">
        <v>29</v>
      </c>
      <c r="H27" s="69" t="s">
        <v>28</v>
      </c>
      <c r="I27" s="69" t="s">
        <v>42</v>
      </c>
      <c r="J27" s="69" t="s">
        <v>33</v>
      </c>
      <c r="K27" s="69" t="s">
        <v>22</v>
      </c>
      <c r="L27" s="71">
        <v>45183</v>
      </c>
      <c r="M27" s="71">
        <v>45183</v>
      </c>
      <c r="N27" s="70">
        <v>1010988</v>
      </c>
      <c r="O27" s="70">
        <v>1040988</v>
      </c>
      <c r="P27" s="70">
        <v>197787.71999999901</v>
      </c>
      <c r="Q27" s="70">
        <v>1238775.72</v>
      </c>
      <c r="R27" s="98">
        <v>31443</v>
      </c>
    </row>
    <row r="28" spans="1:18" x14ac:dyDescent="0.25">
      <c r="A28" s="69" t="s">
        <v>1129</v>
      </c>
      <c r="B28" s="69" t="s">
        <v>1130</v>
      </c>
      <c r="C28" s="69" t="s">
        <v>22</v>
      </c>
      <c r="D28" s="69" t="s">
        <v>54</v>
      </c>
      <c r="E28" s="69" t="s">
        <v>24</v>
      </c>
      <c r="F28" s="69" t="s">
        <v>32</v>
      </c>
      <c r="G28" s="69" t="s">
        <v>29</v>
      </c>
      <c r="H28" s="69" t="s">
        <v>28</v>
      </c>
      <c r="I28" s="69" t="s">
        <v>42</v>
      </c>
      <c r="J28" s="69" t="s">
        <v>61</v>
      </c>
      <c r="K28" s="69" t="s">
        <v>22</v>
      </c>
      <c r="L28" s="71">
        <v>45183</v>
      </c>
      <c r="M28" s="71">
        <v>45183</v>
      </c>
      <c r="N28" s="70">
        <v>372000</v>
      </c>
      <c r="O28" s="70">
        <v>372000</v>
      </c>
      <c r="P28" s="70">
        <v>70680</v>
      </c>
      <c r="Q28" s="70">
        <v>442680</v>
      </c>
      <c r="R28" s="98">
        <v>10788</v>
      </c>
    </row>
    <row r="29" spans="1:18" x14ac:dyDescent="0.25">
      <c r="A29" s="69" t="s">
        <v>1131</v>
      </c>
      <c r="B29" s="69" t="s">
        <v>789</v>
      </c>
      <c r="C29" s="69" t="s">
        <v>22</v>
      </c>
      <c r="D29" s="69" t="s">
        <v>26</v>
      </c>
      <c r="E29" s="69" t="s">
        <v>24</v>
      </c>
      <c r="F29" s="69" t="s">
        <v>32</v>
      </c>
      <c r="G29" s="69" t="s">
        <v>29</v>
      </c>
      <c r="H29" s="69" t="s">
        <v>28</v>
      </c>
      <c r="I29" s="69" t="s">
        <v>790</v>
      </c>
      <c r="J29" s="69" t="s">
        <v>33</v>
      </c>
      <c r="K29" s="69" t="s">
        <v>22</v>
      </c>
      <c r="L29" s="71">
        <v>45182</v>
      </c>
      <c r="M29" s="71">
        <v>45182</v>
      </c>
      <c r="N29" s="70">
        <v>838000</v>
      </c>
      <c r="O29" s="70">
        <v>838000</v>
      </c>
      <c r="P29" s="70">
        <v>159220</v>
      </c>
      <c r="Q29" s="70">
        <v>997220</v>
      </c>
      <c r="R29" s="98">
        <v>24302</v>
      </c>
    </row>
    <row r="30" spans="1:18" x14ac:dyDescent="0.25">
      <c r="A30" s="69" t="s">
        <v>1132</v>
      </c>
      <c r="B30" s="69" t="s">
        <v>1133</v>
      </c>
      <c r="C30" s="69" t="s">
        <v>22</v>
      </c>
      <c r="D30" s="69" t="s">
        <v>26</v>
      </c>
      <c r="E30" s="69" t="s">
        <v>24</v>
      </c>
      <c r="F30" s="69" t="s">
        <v>25</v>
      </c>
      <c r="G30" s="69" t="s">
        <v>29</v>
      </c>
      <c r="H30" s="69" t="s">
        <v>28</v>
      </c>
      <c r="I30" s="69" t="s">
        <v>1134</v>
      </c>
      <c r="J30" s="69" t="s">
        <v>47</v>
      </c>
      <c r="K30" s="69" t="s">
        <v>22</v>
      </c>
      <c r="L30" s="71">
        <v>45182</v>
      </c>
      <c r="M30" s="71">
        <v>45182</v>
      </c>
      <c r="N30" s="70">
        <v>1128000</v>
      </c>
      <c r="O30" s="70">
        <v>1128000</v>
      </c>
      <c r="P30" s="70">
        <v>214320</v>
      </c>
      <c r="Q30" s="70">
        <v>1342320</v>
      </c>
      <c r="R30" s="98">
        <v>32712</v>
      </c>
    </row>
    <row r="31" spans="1:18" x14ac:dyDescent="0.25">
      <c r="A31" s="69" t="s">
        <v>1135</v>
      </c>
      <c r="B31" s="69" t="s">
        <v>1136</v>
      </c>
      <c r="C31" s="69" t="s">
        <v>22</v>
      </c>
      <c r="D31" s="69" t="s">
        <v>82</v>
      </c>
      <c r="E31" s="69" t="s">
        <v>24</v>
      </c>
      <c r="F31" s="69" t="s">
        <v>32</v>
      </c>
      <c r="G31" s="69" t="s">
        <v>29</v>
      </c>
      <c r="H31" s="69" t="s">
        <v>28</v>
      </c>
      <c r="I31" s="69" t="s">
        <v>42</v>
      </c>
      <c r="J31" s="69" t="s">
        <v>33</v>
      </c>
      <c r="K31" s="69" t="s">
        <v>22</v>
      </c>
      <c r="L31" s="71">
        <v>45182</v>
      </c>
      <c r="M31" s="71">
        <v>45182</v>
      </c>
      <c r="N31" s="70">
        <v>36000</v>
      </c>
      <c r="O31" s="70">
        <v>66000</v>
      </c>
      <c r="P31" s="70">
        <v>12540</v>
      </c>
      <c r="Q31" s="70">
        <v>78540</v>
      </c>
      <c r="R31" s="98">
        <v>1140</v>
      </c>
    </row>
    <row r="32" spans="1:18" x14ac:dyDescent="0.25">
      <c r="A32" s="69" t="s">
        <v>1137</v>
      </c>
      <c r="B32" s="69" t="s">
        <v>1138</v>
      </c>
      <c r="C32" s="69" t="s">
        <v>22</v>
      </c>
      <c r="D32" s="69" t="s">
        <v>82</v>
      </c>
      <c r="E32" s="69" t="s">
        <v>24</v>
      </c>
      <c r="F32" s="69" t="s">
        <v>25</v>
      </c>
      <c r="G32" s="69" t="s">
        <v>29</v>
      </c>
      <c r="H32" s="69" t="s">
        <v>28</v>
      </c>
      <c r="I32" s="69" t="s">
        <v>42</v>
      </c>
      <c r="J32" s="69" t="s">
        <v>61</v>
      </c>
      <c r="K32" s="69" t="s">
        <v>22</v>
      </c>
      <c r="L32" s="71">
        <v>45182</v>
      </c>
      <c r="M32" s="71">
        <v>45182</v>
      </c>
      <c r="N32" s="70">
        <v>300000</v>
      </c>
      <c r="O32" s="70">
        <v>330000</v>
      </c>
      <c r="P32" s="70">
        <v>62700</v>
      </c>
      <c r="Q32" s="70">
        <v>392700</v>
      </c>
      <c r="R32" s="130">
        <v>8700</v>
      </c>
    </row>
    <row r="33" spans="1:18" x14ac:dyDescent="0.25">
      <c r="A33" s="69" t="s">
        <v>1139</v>
      </c>
      <c r="B33" s="69" t="s">
        <v>1140</v>
      </c>
      <c r="C33" s="69" t="s">
        <v>22</v>
      </c>
      <c r="D33" s="69"/>
      <c r="E33" s="69" t="s">
        <v>24</v>
      </c>
      <c r="F33" s="69" t="s">
        <v>72</v>
      </c>
      <c r="G33" s="69" t="s">
        <v>29</v>
      </c>
      <c r="H33" s="69" t="s">
        <v>28</v>
      </c>
      <c r="I33" s="69" t="s">
        <v>42</v>
      </c>
      <c r="J33" s="69" t="s">
        <v>61</v>
      </c>
      <c r="K33" s="69" t="s">
        <v>22</v>
      </c>
      <c r="L33" s="71">
        <v>45182</v>
      </c>
      <c r="M33" s="71">
        <v>45182</v>
      </c>
      <c r="N33" s="70">
        <v>78020</v>
      </c>
      <c r="O33" s="70">
        <v>78020</v>
      </c>
      <c r="P33" s="70">
        <v>14823.8</v>
      </c>
      <c r="Q33" s="70">
        <v>92843.8</v>
      </c>
      <c r="R33" s="130">
        <v>2575</v>
      </c>
    </row>
    <row r="34" spans="1:18" x14ac:dyDescent="0.25">
      <c r="A34" s="69" t="s">
        <v>1141</v>
      </c>
      <c r="B34" s="69" t="s">
        <v>1142</v>
      </c>
      <c r="C34" s="69" t="s">
        <v>22</v>
      </c>
      <c r="D34" s="69" t="s">
        <v>54</v>
      </c>
      <c r="E34" s="69" t="s">
        <v>24</v>
      </c>
      <c r="F34" s="69" t="s">
        <v>72</v>
      </c>
      <c r="G34" s="69" t="s">
        <v>29</v>
      </c>
      <c r="H34" s="69" t="s">
        <v>28</v>
      </c>
      <c r="I34" s="69" t="s">
        <v>42</v>
      </c>
      <c r="J34" s="69" t="s">
        <v>61</v>
      </c>
      <c r="K34" s="69" t="s">
        <v>22</v>
      </c>
      <c r="L34" s="71">
        <v>45182</v>
      </c>
      <c r="M34" s="71">
        <v>45182</v>
      </c>
      <c r="N34" s="70">
        <v>33000</v>
      </c>
      <c r="O34" s="70">
        <v>33000</v>
      </c>
      <c r="P34" s="70">
        <v>6270</v>
      </c>
      <c r="Q34" s="70">
        <v>39270</v>
      </c>
      <c r="R34" s="130">
        <v>1089</v>
      </c>
    </row>
    <row r="35" spans="1:18" x14ac:dyDescent="0.25">
      <c r="A35" s="69" t="s">
        <v>1143</v>
      </c>
      <c r="B35" s="69" t="s">
        <v>1144</v>
      </c>
      <c r="C35" s="69" t="s">
        <v>22</v>
      </c>
      <c r="D35" s="69" t="s">
        <v>26</v>
      </c>
      <c r="E35" s="69" t="s">
        <v>24</v>
      </c>
      <c r="F35" s="69" t="s">
        <v>25</v>
      </c>
      <c r="G35" s="69" t="s">
        <v>29</v>
      </c>
      <c r="H35" s="69" t="s">
        <v>28</v>
      </c>
      <c r="I35" s="69" t="s">
        <v>42</v>
      </c>
      <c r="J35" s="69" t="s">
        <v>47</v>
      </c>
      <c r="K35" s="69" t="s">
        <v>22</v>
      </c>
      <c r="L35" s="71">
        <v>45181</v>
      </c>
      <c r="M35" s="71">
        <v>45181</v>
      </c>
      <c r="N35" s="70">
        <v>57000</v>
      </c>
      <c r="O35" s="70">
        <v>57000</v>
      </c>
      <c r="P35" s="70">
        <v>10830</v>
      </c>
      <c r="Q35" s="70">
        <v>67830</v>
      </c>
      <c r="R35" s="130">
        <v>1881</v>
      </c>
    </row>
    <row r="36" spans="1:18" x14ac:dyDescent="0.25">
      <c r="A36" s="69" t="s">
        <v>1145</v>
      </c>
      <c r="B36" s="69" t="s">
        <v>383</v>
      </c>
      <c r="C36" s="69" t="s">
        <v>22</v>
      </c>
      <c r="D36" s="69" t="s">
        <v>54</v>
      </c>
      <c r="E36" s="69" t="s">
        <v>24</v>
      </c>
      <c r="F36" s="69" t="s">
        <v>32</v>
      </c>
      <c r="G36" s="69" t="s">
        <v>29</v>
      </c>
      <c r="H36" s="69" t="s">
        <v>28</v>
      </c>
      <c r="I36" s="69" t="s">
        <v>42</v>
      </c>
      <c r="J36" s="69" t="s">
        <v>27</v>
      </c>
      <c r="K36" s="69" t="s">
        <v>22</v>
      </c>
      <c r="L36" s="71">
        <v>45181</v>
      </c>
      <c r="M36" s="71">
        <v>45181</v>
      </c>
      <c r="N36" s="70">
        <v>888000</v>
      </c>
      <c r="O36" s="70">
        <v>888000</v>
      </c>
      <c r="P36" s="70">
        <v>168720</v>
      </c>
      <c r="Q36" s="70">
        <v>1056720</v>
      </c>
      <c r="R36" s="130">
        <v>25752</v>
      </c>
    </row>
    <row r="37" spans="1:18" x14ac:dyDescent="0.25">
      <c r="A37" s="69" t="s">
        <v>1146</v>
      </c>
      <c r="B37" s="69" t="s">
        <v>1147</v>
      </c>
      <c r="C37" s="69" t="s">
        <v>22</v>
      </c>
      <c r="D37" s="69" t="s">
        <v>54</v>
      </c>
      <c r="E37" s="69" t="s">
        <v>24</v>
      </c>
      <c r="F37" s="69" t="s">
        <v>60</v>
      </c>
      <c r="G37" s="69" t="s">
        <v>29</v>
      </c>
      <c r="H37" s="69" t="s">
        <v>28</v>
      </c>
      <c r="I37" s="69" t="s">
        <v>42</v>
      </c>
      <c r="J37" s="69" t="s">
        <v>61</v>
      </c>
      <c r="K37" s="69" t="s">
        <v>22</v>
      </c>
      <c r="L37" s="71">
        <v>45181</v>
      </c>
      <c r="M37" s="71">
        <v>45181</v>
      </c>
      <c r="N37" s="70">
        <v>32000</v>
      </c>
      <c r="O37" s="70">
        <v>32000</v>
      </c>
      <c r="P37" s="70">
        <v>6080</v>
      </c>
      <c r="Q37" s="70">
        <v>38080</v>
      </c>
      <c r="R37" s="130">
        <v>1056</v>
      </c>
    </row>
    <row r="38" spans="1:18" x14ac:dyDescent="0.25">
      <c r="A38" s="69" t="s">
        <v>1148</v>
      </c>
      <c r="B38" s="69" t="s">
        <v>1149</v>
      </c>
      <c r="C38" s="69" t="s">
        <v>22</v>
      </c>
      <c r="D38" s="69" t="s">
        <v>26</v>
      </c>
      <c r="E38" s="69" t="s">
        <v>24</v>
      </c>
      <c r="F38" s="69" t="s">
        <v>25</v>
      </c>
      <c r="G38" s="69" t="s">
        <v>29</v>
      </c>
      <c r="H38" s="69" t="s">
        <v>28</v>
      </c>
      <c r="I38" s="69" t="s">
        <v>939</v>
      </c>
      <c r="J38" s="69" t="s">
        <v>27</v>
      </c>
      <c r="K38" s="69" t="s">
        <v>22</v>
      </c>
      <c r="L38" s="71">
        <v>45181</v>
      </c>
      <c r="M38" s="71">
        <v>45181</v>
      </c>
      <c r="N38" s="70">
        <v>628725</v>
      </c>
      <c r="O38" s="70">
        <v>628725</v>
      </c>
      <c r="P38" s="70">
        <v>119457.75</v>
      </c>
      <c r="Q38" s="70">
        <v>748182.75</v>
      </c>
      <c r="R38" s="130">
        <v>18329</v>
      </c>
    </row>
    <row r="39" spans="1:18" x14ac:dyDescent="0.25">
      <c r="A39" s="69" t="s">
        <v>1150</v>
      </c>
      <c r="B39" s="69" t="s">
        <v>1151</v>
      </c>
      <c r="C39" s="69" t="s">
        <v>22</v>
      </c>
      <c r="D39" s="69" t="s">
        <v>82</v>
      </c>
      <c r="E39" s="69" t="s">
        <v>24</v>
      </c>
      <c r="F39" s="69" t="s">
        <v>32</v>
      </c>
      <c r="G39" s="69" t="s">
        <v>29</v>
      </c>
      <c r="H39" s="69" t="s">
        <v>28</v>
      </c>
      <c r="I39" s="69" t="s">
        <v>713</v>
      </c>
      <c r="J39" s="69" t="s">
        <v>33</v>
      </c>
      <c r="K39" s="69" t="s">
        <v>22</v>
      </c>
      <c r="L39" s="71">
        <v>45181</v>
      </c>
      <c r="M39" s="71">
        <v>45181</v>
      </c>
      <c r="N39" s="70">
        <v>3514000</v>
      </c>
      <c r="O39" s="70">
        <v>3514000</v>
      </c>
      <c r="P39" s="70">
        <v>667660</v>
      </c>
      <c r="Q39" s="70">
        <v>4181660</v>
      </c>
      <c r="R39" s="130">
        <v>66766</v>
      </c>
    </row>
    <row r="40" spans="1:18" x14ac:dyDescent="0.25">
      <c r="A40" s="69" t="s">
        <v>1152</v>
      </c>
      <c r="B40" s="69" t="s">
        <v>1153</v>
      </c>
      <c r="C40" s="69" t="s">
        <v>22</v>
      </c>
      <c r="D40" s="69" t="s">
        <v>26</v>
      </c>
      <c r="E40" s="69" t="s">
        <v>24</v>
      </c>
      <c r="F40" s="69" t="s">
        <v>25</v>
      </c>
      <c r="G40" s="69" t="s">
        <v>29</v>
      </c>
      <c r="H40" s="69" t="s">
        <v>28</v>
      </c>
      <c r="I40" s="69" t="s">
        <v>42</v>
      </c>
      <c r="J40" s="69" t="s">
        <v>47</v>
      </c>
      <c r="K40" s="69" t="s">
        <v>22</v>
      </c>
      <c r="L40" s="71">
        <v>45181</v>
      </c>
      <c r="M40" s="71">
        <v>45181</v>
      </c>
      <c r="N40" s="70">
        <v>19000</v>
      </c>
      <c r="O40" s="70">
        <v>19000</v>
      </c>
      <c r="P40" s="70">
        <v>3610</v>
      </c>
      <c r="Q40" s="70">
        <v>22610</v>
      </c>
      <c r="R40" s="130">
        <v>627</v>
      </c>
    </row>
    <row r="41" spans="1:18" x14ac:dyDescent="0.25">
      <c r="A41" s="69" t="s">
        <v>1154</v>
      </c>
      <c r="B41" s="69" t="s">
        <v>1155</v>
      </c>
      <c r="C41" s="69" t="s">
        <v>22</v>
      </c>
      <c r="D41" s="69" t="s">
        <v>54</v>
      </c>
      <c r="E41" s="69" t="s">
        <v>24</v>
      </c>
      <c r="F41" s="69" t="s">
        <v>72</v>
      </c>
      <c r="G41" s="69" t="s">
        <v>29</v>
      </c>
      <c r="H41" s="69" t="s">
        <v>28</v>
      </c>
      <c r="I41" s="69" t="s">
        <v>42</v>
      </c>
      <c r="J41" s="69" t="s">
        <v>27</v>
      </c>
      <c r="K41" s="69" t="s">
        <v>22</v>
      </c>
      <c r="L41" s="71">
        <v>45181</v>
      </c>
      <c r="M41" s="71">
        <v>45181</v>
      </c>
      <c r="N41" s="70">
        <v>51972</v>
      </c>
      <c r="O41" s="70">
        <v>51972</v>
      </c>
      <c r="P41" s="70">
        <v>9874.68</v>
      </c>
      <c r="Q41" s="70">
        <v>61846.68</v>
      </c>
      <c r="R41" s="130">
        <v>1715</v>
      </c>
    </row>
    <row r="42" spans="1:18" x14ac:dyDescent="0.25">
      <c r="A42" s="69" t="s">
        <v>1156</v>
      </c>
      <c r="B42" s="69" t="s">
        <v>489</v>
      </c>
      <c r="C42" s="69" t="s">
        <v>22</v>
      </c>
      <c r="D42" s="69" t="s">
        <v>54</v>
      </c>
      <c r="E42" s="69" t="s">
        <v>24</v>
      </c>
      <c r="F42" s="69" t="s">
        <v>32</v>
      </c>
      <c r="G42" s="69" t="s">
        <v>29</v>
      </c>
      <c r="H42" s="69" t="s">
        <v>28</v>
      </c>
      <c r="I42" s="69" t="s">
        <v>490</v>
      </c>
      <c r="J42" s="69" t="s">
        <v>27</v>
      </c>
      <c r="K42" s="69" t="s">
        <v>22</v>
      </c>
      <c r="L42" s="71">
        <v>45180</v>
      </c>
      <c r="M42" s="71">
        <v>45180</v>
      </c>
      <c r="N42" s="70">
        <v>630000</v>
      </c>
      <c r="O42" s="70">
        <v>630000</v>
      </c>
      <c r="P42" s="70">
        <v>119700</v>
      </c>
      <c r="Q42" s="70">
        <v>749700</v>
      </c>
      <c r="R42" s="130">
        <v>20790</v>
      </c>
    </row>
    <row r="43" spans="1:18" x14ac:dyDescent="0.25">
      <c r="A43" s="69" t="s">
        <v>1157</v>
      </c>
      <c r="B43" s="69" t="s">
        <v>1158</v>
      </c>
      <c r="C43" s="69" t="s">
        <v>22</v>
      </c>
      <c r="D43" s="69" t="s">
        <v>26</v>
      </c>
      <c r="E43" s="69" t="s">
        <v>24</v>
      </c>
      <c r="F43" s="69" t="s">
        <v>32</v>
      </c>
      <c r="G43" s="69" t="s">
        <v>29</v>
      </c>
      <c r="H43" s="69" t="s">
        <v>28</v>
      </c>
      <c r="I43" s="69" t="s">
        <v>292</v>
      </c>
      <c r="J43" s="69" t="s">
        <v>33</v>
      </c>
      <c r="K43" s="69" t="s">
        <v>22</v>
      </c>
      <c r="L43" s="71">
        <v>45180</v>
      </c>
      <c r="M43" s="71">
        <v>45181</v>
      </c>
      <c r="N43" s="70">
        <v>4000516</v>
      </c>
      <c r="O43" s="70">
        <v>4000516</v>
      </c>
      <c r="P43" s="70">
        <v>760098.04</v>
      </c>
      <c r="Q43" s="70">
        <v>4760614.04</v>
      </c>
      <c r="R43" s="130">
        <v>116015</v>
      </c>
    </row>
    <row r="44" spans="1:18" x14ac:dyDescent="0.25">
      <c r="A44" s="69" t="s">
        <v>1159</v>
      </c>
      <c r="B44" s="69" t="s">
        <v>1160</v>
      </c>
      <c r="C44" s="69" t="s">
        <v>22</v>
      </c>
      <c r="D44" s="69" t="s">
        <v>82</v>
      </c>
      <c r="E44" s="69" t="s">
        <v>130</v>
      </c>
      <c r="F44" s="69" t="s">
        <v>32</v>
      </c>
      <c r="G44" s="69" t="s">
        <v>29</v>
      </c>
      <c r="H44" s="69" t="s">
        <v>28</v>
      </c>
      <c r="I44" s="69" t="s">
        <v>42</v>
      </c>
      <c r="J44" s="69" t="s">
        <v>438</v>
      </c>
      <c r="K44" s="69" t="s">
        <v>22</v>
      </c>
      <c r="L44" s="71">
        <v>45177</v>
      </c>
      <c r="M44" s="71">
        <v>45181</v>
      </c>
      <c r="N44" s="70">
        <v>32626048</v>
      </c>
      <c r="O44" s="70">
        <v>32626048</v>
      </c>
      <c r="P44" s="70">
        <v>6198949.1199999899</v>
      </c>
      <c r="Q44" s="70">
        <v>38824997.119999997</v>
      </c>
      <c r="R44" s="130">
        <v>919815</v>
      </c>
    </row>
    <row r="45" spans="1:18" x14ac:dyDescent="0.25">
      <c r="A45" s="69" t="s">
        <v>1161</v>
      </c>
      <c r="B45" s="69" t="s">
        <v>1162</v>
      </c>
      <c r="C45" s="69" t="s">
        <v>22</v>
      </c>
      <c r="D45" s="69" t="s">
        <v>26</v>
      </c>
      <c r="E45" s="69" t="s">
        <v>24</v>
      </c>
      <c r="F45" s="69" t="s">
        <v>32</v>
      </c>
      <c r="G45" s="69" t="s">
        <v>29</v>
      </c>
      <c r="H45" s="69" t="s">
        <v>28</v>
      </c>
      <c r="I45" s="69" t="s">
        <v>1163</v>
      </c>
      <c r="J45" s="69" t="s">
        <v>33</v>
      </c>
      <c r="K45" s="69" t="s">
        <v>22</v>
      </c>
      <c r="L45" s="71">
        <v>45177</v>
      </c>
      <c r="M45" s="71">
        <v>45177</v>
      </c>
      <c r="N45" s="70">
        <v>122000</v>
      </c>
      <c r="O45" s="70">
        <v>122000</v>
      </c>
      <c r="P45" s="70">
        <v>23180</v>
      </c>
      <c r="Q45" s="70">
        <v>145180</v>
      </c>
      <c r="R45" s="130">
        <v>3538</v>
      </c>
    </row>
    <row r="46" spans="1:18" x14ac:dyDescent="0.25">
      <c r="A46" s="69" t="s">
        <v>1164</v>
      </c>
      <c r="B46" s="69" t="s">
        <v>1165</v>
      </c>
      <c r="C46" s="69" t="s">
        <v>22</v>
      </c>
      <c r="D46" s="69" t="s">
        <v>196</v>
      </c>
      <c r="E46" s="69" t="s">
        <v>24</v>
      </c>
      <c r="F46" s="69" t="s">
        <v>32</v>
      </c>
      <c r="G46" s="69" t="s">
        <v>29</v>
      </c>
      <c r="H46" s="69" t="s">
        <v>28</v>
      </c>
      <c r="I46" s="69" t="s">
        <v>1166</v>
      </c>
      <c r="J46" s="69" t="s">
        <v>33</v>
      </c>
      <c r="K46" s="69" t="s">
        <v>22</v>
      </c>
      <c r="L46" s="71">
        <v>45177</v>
      </c>
      <c r="M46" s="71">
        <v>45177</v>
      </c>
      <c r="N46" s="70">
        <v>51972</v>
      </c>
      <c r="O46" s="70">
        <v>66972</v>
      </c>
      <c r="P46" s="70">
        <v>12724.68</v>
      </c>
      <c r="Q46" s="70">
        <v>79696.679999999993</v>
      </c>
      <c r="R46" s="130">
        <v>1715</v>
      </c>
    </row>
    <row r="47" spans="1:18" x14ac:dyDescent="0.25">
      <c r="A47" s="69" t="s">
        <v>1167</v>
      </c>
      <c r="B47" s="69" t="s">
        <v>461</v>
      </c>
      <c r="C47" s="69" t="s">
        <v>22</v>
      </c>
      <c r="D47" s="69" t="s">
        <v>54</v>
      </c>
      <c r="E47" s="69" t="s">
        <v>24</v>
      </c>
      <c r="F47" s="69" t="s">
        <v>25</v>
      </c>
      <c r="G47" s="69" t="s">
        <v>29</v>
      </c>
      <c r="H47" s="69" t="s">
        <v>28</v>
      </c>
      <c r="I47" s="69" t="s">
        <v>42</v>
      </c>
      <c r="J47" s="69" t="s">
        <v>33</v>
      </c>
      <c r="K47" s="69" t="s">
        <v>22</v>
      </c>
      <c r="L47" s="71">
        <v>45177</v>
      </c>
      <c r="M47" s="71">
        <v>45177</v>
      </c>
      <c r="N47" s="70">
        <v>19000</v>
      </c>
      <c r="O47" s="70">
        <v>19000</v>
      </c>
      <c r="P47" s="70">
        <v>3610</v>
      </c>
      <c r="Q47" s="70">
        <v>22610</v>
      </c>
      <c r="R47" s="130">
        <v>627</v>
      </c>
    </row>
    <row r="48" spans="1:18" x14ac:dyDescent="0.25">
      <c r="A48" s="69" t="s">
        <v>1168</v>
      </c>
      <c r="B48" s="69" t="s">
        <v>1169</v>
      </c>
      <c r="C48" s="69" t="s">
        <v>22</v>
      </c>
      <c r="D48" s="69" t="s">
        <v>54</v>
      </c>
      <c r="E48" s="69" t="s">
        <v>24</v>
      </c>
      <c r="F48" s="69" t="s">
        <v>32</v>
      </c>
      <c r="G48" s="69" t="s">
        <v>29</v>
      </c>
      <c r="H48" s="69" t="s">
        <v>28</v>
      </c>
      <c r="I48" s="69" t="s">
        <v>1170</v>
      </c>
      <c r="J48" s="69" t="s">
        <v>33</v>
      </c>
      <c r="K48" s="69" t="s">
        <v>22</v>
      </c>
      <c r="L48" s="71">
        <v>45177</v>
      </c>
      <c r="M48" s="71">
        <v>45177</v>
      </c>
      <c r="N48" s="70">
        <v>10615420</v>
      </c>
      <c r="O48" s="70">
        <v>10615420</v>
      </c>
      <c r="P48" s="70">
        <v>2016929.8</v>
      </c>
      <c r="Q48" s="70">
        <v>12632349.800000001</v>
      </c>
      <c r="R48" s="130">
        <v>307847</v>
      </c>
    </row>
    <row r="49" spans="1:19" x14ac:dyDescent="0.25">
      <c r="A49" s="69" t="s">
        <v>1171</v>
      </c>
      <c r="B49" s="69" t="s">
        <v>549</v>
      </c>
      <c r="C49" s="69" t="s">
        <v>22</v>
      </c>
      <c r="D49" s="69" t="s">
        <v>54</v>
      </c>
      <c r="E49" s="69" t="s">
        <v>24</v>
      </c>
      <c r="F49" s="69" t="s">
        <v>60</v>
      </c>
      <c r="G49" s="69" t="s">
        <v>29</v>
      </c>
      <c r="H49" s="69" t="s">
        <v>28</v>
      </c>
      <c r="I49" s="69" t="s">
        <v>42</v>
      </c>
      <c r="J49" s="69" t="s">
        <v>27</v>
      </c>
      <c r="K49" s="69" t="s">
        <v>22</v>
      </c>
      <c r="L49" s="71">
        <v>45176</v>
      </c>
      <c r="M49" s="71">
        <v>45176</v>
      </c>
      <c r="N49" s="70">
        <v>65000</v>
      </c>
      <c r="O49" s="70">
        <v>65000</v>
      </c>
      <c r="P49" s="70">
        <v>12350</v>
      </c>
      <c r="Q49" s="70">
        <v>77350</v>
      </c>
      <c r="R49" s="130">
        <v>2145</v>
      </c>
    </row>
    <row r="50" spans="1:19" x14ac:dyDescent="0.25">
      <c r="A50" s="69" t="s">
        <v>1172</v>
      </c>
      <c r="B50" s="69" t="s">
        <v>519</v>
      </c>
      <c r="C50" s="69" t="s">
        <v>22</v>
      </c>
      <c r="D50" s="69" t="s">
        <v>26</v>
      </c>
      <c r="E50" s="69" t="s">
        <v>24</v>
      </c>
      <c r="F50" s="69" t="s">
        <v>32</v>
      </c>
      <c r="G50" s="69" t="s">
        <v>29</v>
      </c>
      <c r="H50" s="69" t="s">
        <v>28</v>
      </c>
      <c r="I50" s="69" t="s">
        <v>520</v>
      </c>
      <c r="J50" s="69" t="s">
        <v>27</v>
      </c>
      <c r="K50" s="69" t="s">
        <v>22</v>
      </c>
      <c r="L50" s="71">
        <v>45175</v>
      </c>
      <c r="M50" s="71">
        <v>45175</v>
      </c>
      <c r="N50" s="70">
        <v>1179024</v>
      </c>
      <c r="O50" s="70">
        <v>1179024</v>
      </c>
      <c r="P50" s="70">
        <v>224014.56</v>
      </c>
      <c r="Q50" s="70">
        <v>1403038.56</v>
      </c>
      <c r="R50" s="130">
        <v>34192</v>
      </c>
    </row>
    <row r="51" spans="1:19" x14ac:dyDescent="0.25">
      <c r="A51" s="69" t="s">
        <v>1173</v>
      </c>
      <c r="B51" s="69" t="s">
        <v>489</v>
      </c>
      <c r="C51" s="69" t="s">
        <v>22</v>
      </c>
      <c r="D51" s="69" t="s">
        <v>54</v>
      </c>
      <c r="E51" s="69" t="s">
        <v>24</v>
      </c>
      <c r="F51" s="69" t="s">
        <v>32</v>
      </c>
      <c r="G51" s="69" t="s">
        <v>29</v>
      </c>
      <c r="H51" s="69" t="s">
        <v>28</v>
      </c>
      <c r="I51" s="69" t="s">
        <v>490</v>
      </c>
      <c r="J51" s="69" t="s">
        <v>27</v>
      </c>
      <c r="K51" s="69" t="s">
        <v>22</v>
      </c>
      <c r="L51" s="71">
        <v>45175</v>
      </c>
      <c r="M51" s="71">
        <v>45175</v>
      </c>
      <c r="N51" s="70">
        <v>210000</v>
      </c>
      <c r="O51" s="70">
        <v>210000</v>
      </c>
      <c r="P51" s="70">
        <v>39900</v>
      </c>
      <c r="Q51" s="70">
        <v>249900</v>
      </c>
      <c r="R51" s="130">
        <v>6930</v>
      </c>
    </row>
    <row r="52" spans="1:19" x14ac:dyDescent="0.25">
      <c r="A52" s="69" t="s">
        <v>1174</v>
      </c>
      <c r="B52" s="69" t="s">
        <v>1175</v>
      </c>
      <c r="C52" s="69" t="s">
        <v>22</v>
      </c>
      <c r="D52" s="69" t="s">
        <v>26</v>
      </c>
      <c r="E52" s="69" t="s">
        <v>24</v>
      </c>
      <c r="F52" s="69" t="s">
        <v>32</v>
      </c>
      <c r="G52" s="69" t="s">
        <v>29</v>
      </c>
      <c r="H52" s="69" t="s">
        <v>28</v>
      </c>
      <c r="I52" s="69" t="s">
        <v>104</v>
      </c>
      <c r="J52" s="69" t="s">
        <v>33</v>
      </c>
      <c r="K52" s="69" t="s">
        <v>22</v>
      </c>
      <c r="L52" s="71">
        <v>45175</v>
      </c>
      <c r="M52" s="71">
        <v>45175</v>
      </c>
      <c r="N52" s="70">
        <v>155925</v>
      </c>
      <c r="O52" s="70">
        <v>155925</v>
      </c>
      <c r="P52" s="70">
        <v>29625.75</v>
      </c>
      <c r="Q52" s="70">
        <v>185550.75</v>
      </c>
      <c r="R52" s="130">
        <v>5146</v>
      </c>
    </row>
    <row r="53" spans="1:19" x14ac:dyDescent="0.25">
      <c r="A53" s="69" t="s">
        <v>1176</v>
      </c>
      <c r="B53" s="69" t="s">
        <v>519</v>
      </c>
      <c r="C53" s="69" t="s">
        <v>22</v>
      </c>
      <c r="D53" s="69" t="s">
        <v>82</v>
      </c>
      <c r="E53" s="69" t="s">
        <v>24</v>
      </c>
      <c r="F53" s="69" t="s">
        <v>32</v>
      </c>
      <c r="G53" s="69" t="s">
        <v>29</v>
      </c>
      <c r="H53" s="69" t="s">
        <v>28</v>
      </c>
      <c r="I53" s="69" t="s">
        <v>520</v>
      </c>
      <c r="J53" s="69" t="s">
        <v>27</v>
      </c>
      <c r="K53" s="69" t="s">
        <v>22</v>
      </c>
      <c r="L53" s="71">
        <v>45174</v>
      </c>
      <c r="M53" s="71">
        <v>45174</v>
      </c>
      <c r="N53" s="70">
        <v>1572032</v>
      </c>
      <c r="O53" s="70">
        <v>1602032</v>
      </c>
      <c r="P53" s="70">
        <v>304386.08</v>
      </c>
      <c r="Q53" s="70">
        <v>1906418.08</v>
      </c>
      <c r="R53" s="130">
        <v>45589</v>
      </c>
    </row>
    <row r="54" spans="1:19" s="149" customFormat="1" x14ac:dyDescent="0.25">
      <c r="A54" s="146" t="s">
        <v>1177</v>
      </c>
      <c r="B54" s="146" t="s">
        <v>442</v>
      </c>
      <c r="C54" s="146" t="s">
        <v>22</v>
      </c>
      <c r="D54" s="146" t="s">
        <v>82</v>
      </c>
      <c r="E54" s="146" t="s">
        <v>24</v>
      </c>
      <c r="F54" s="146" t="s">
        <v>25</v>
      </c>
      <c r="G54" s="146" t="s">
        <v>29</v>
      </c>
      <c r="H54" s="146" t="s">
        <v>28</v>
      </c>
      <c r="I54" s="146" t="s">
        <v>42</v>
      </c>
      <c r="J54" s="146" t="s">
        <v>27</v>
      </c>
      <c r="K54" s="146" t="s">
        <v>22</v>
      </c>
      <c r="L54" s="147">
        <v>45174</v>
      </c>
      <c r="M54" s="147">
        <v>45174</v>
      </c>
      <c r="N54" s="148">
        <v>1344539.34</v>
      </c>
      <c r="O54" s="148">
        <v>1344539.34</v>
      </c>
      <c r="P54" s="148">
        <v>255462.47459999999</v>
      </c>
      <c r="Q54" s="148">
        <v>1600001.8145999999</v>
      </c>
      <c r="S54" s="150" t="s">
        <v>1202</v>
      </c>
    </row>
    <row r="55" spans="1:19" x14ac:dyDescent="0.25">
      <c r="A55" s="69" t="s">
        <v>1178</v>
      </c>
      <c r="B55" s="69" t="s">
        <v>1179</v>
      </c>
      <c r="C55" s="69" t="s">
        <v>22</v>
      </c>
      <c r="D55" s="69" t="s">
        <v>54</v>
      </c>
      <c r="E55" s="69" t="s">
        <v>24</v>
      </c>
      <c r="F55" s="69" t="s">
        <v>72</v>
      </c>
      <c r="G55" s="69" t="s">
        <v>29</v>
      </c>
      <c r="H55" s="69" t="s">
        <v>28</v>
      </c>
      <c r="I55" s="69" t="s">
        <v>42</v>
      </c>
      <c r="J55" s="69" t="s">
        <v>47</v>
      </c>
      <c r="K55" s="69" t="s">
        <v>22</v>
      </c>
      <c r="L55" s="71">
        <v>45174</v>
      </c>
      <c r="M55" s="71">
        <v>45174</v>
      </c>
      <c r="N55" s="70">
        <v>18000</v>
      </c>
      <c r="O55" s="70">
        <v>18000</v>
      </c>
      <c r="P55" s="70">
        <v>3420</v>
      </c>
      <c r="Q55" s="70">
        <v>21420</v>
      </c>
      <c r="R55" s="130">
        <v>594</v>
      </c>
    </row>
    <row r="56" spans="1:19" x14ac:dyDescent="0.25">
      <c r="A56" s="69" t="s">
        <v>1180</v>
      </c>
      <c r="B56" s="69" t="s">
        <v>853</v>
      </c>
      <c r="C56" s="69" t="s">
        <v>22</v>
      </c>
      <c r="D56" s="69" t="s">
        <v>26</v>
      </c>
      <c r="E56" s="69" t="s">
        <v>24</v>
      </c>
      <c r="F56" s="69" t="s">
        <v>25</v>
      </c>
      <c r="G56" s="69" t="s">
        <v>29</v>
      </c>
      <c r="H56" s="69" t="s">
        <v>28</v>
      </c>
      <c r="I56" s="69" t="s">
        <v>42</v>
      </c>
      <c r="J56" s="69" t="s">
        <v>27</v>
      </c>
      <c r="K56" s="69" t="s">
        <v>22</v>
      </c>
      <c r="L56" s="71">
        <v>45174</v>
      </c>
      <c r="M56" s="71">
        <v>45174</v>
      </c>
      <c r="N56" s="70">
        <v>43028</v>
      </c>
      <c r="O56" s="70">
        <v>43028</v>
      </c>
      <c r="P56" s="70">
        <v>8175.32</v>
      </c>
      <c r="Q56" s="70">
        <v>51203.32</v>
      </c>
      <c r="R56" s="130">
        <v>1420</v>
      </c>
    </row>
    <row r="57" spans="1:19" x14ac:dyDescent="0.25">
      <c r="A57" s="69" t="s">
        <v>1181</v>
      </c>
      <c r="B57" s="69" t="s">
        <v>865</v>
      </c>
      <c r="C57" s="69" t="s">
        <v>22</v>
      </c>
      <c r="D57" s="69" t="s">
        <v>54</v>
      </c>
      <c r="E57" s="69" t="s">
        <v>24</v>
      </c>
      <c r="F57" s="69" t="s">
        <v>25</v>
      </c>
      <c r="G57" s="69" t="s">
        <v>29</v>
      </c>
      <c r="H57" s="69" t="s">
        <v>28</v>
      </c>
      <c r="I57" s="69" t="s">
        <v>42</v>
      </c>
      <c r="J57" s="69" t="s">
        <v>27</v>
      </c>
      <c r="K57" s="69" t="s">
        <v>22</v>
      </c>
      <c r="L57" s="71">
        <v>45174</v>
      </c>
      <c r="M57" s="71">
        <v>45174</v>
      </c>
      <c r="N57" s="70">
        <v>51000</v>
      </c>
      <c r="O57" s="70">
        <v>51000</v>
      </c>
      <c r="P57" s="70">
        <v>9690</v>
      </c>
      <c r="Q57" s="70">
        <v>60690</v>
      </c>
      <c r="R57" s="130">
        <v>1683</v>
      </c>
    </row>
    <row r="58" spans="1:19" x14ac:dyDescent="0.25">
      <c r="A58" s="69" t="s">
        <v>1182</v>
      </c>
      <c r="B58" s="69" t="s">
        <v>1183</v>
      </c>
      <c r="C58" s="69" t="s">
        <v>22</v>
      </c>
      <c r="D58" s="69" t="s">
        <v>54</v>
      </c>
      <c r="E58" s="69" t="s">
        <v>24</v>
      </c>
      <c r="F58" s="69" t="s">
        <v>25</v>
      </c>
      <c r="G58" s="69" t="s">
        <v>29</v>
      </c>
      <c r="H58" s="69" t="s">
        <v>28</v>
      </c>
      <c r="I58" s="69" t="s">
        <v>42</v>
      </c>
      <c r="J58" s="69" t="s">
        <v>47</v>
      </c>
      <c r="K58" s="69" t="s">
        <v>22</v>
      </c>
      <c r="L58" s="71">
        <v>45174</v>
      </c>
      <c r="M58" s="71">
        <v>45174</v>
      </c>
      <c r="N58" s="70">
        <v>340000</v>
      </c>
      <c r="O58" s="70">
        <v>340000</v>
      </c>
      <c r="P58" s="70">
        <v>64600</v>
      </c>
      <c r="Q58" s="70">
        <v>404600</v>
      </c>
      <c r="R58" s="130">
        <v>9860</v>
      </c>
    </row>
    <row r="59" spans="1:19" x14ac:dyDescent="0.25">
      <c r="A59" s="69" t="s">
        <v>1184</v>
      </c>
      <c r="B59" s="69" t="s">
        <v>1185</v>
      </c>
      <c r="C59" s="69" t="s">
        <v>22</v>
      </c>
      <c r="D59" s="69" t="s">
        <v>26</v>
      </c>
      <c r="E59" s="69" t="s">
        <v>24</v>
      </c>
      <c r="F59" s="69" t="s">
        <v>25</v>
      </c>
      <c r="G59" s="69" t="s">
        <v>29</v>
      </c>
      <c r="H59" s="69" t="s">
        <v>28</v>
      </c>
      <c r="I59" s="69" t="s">
        <v>771</v>
      </c>
      <c r="J59" s="69" t="s">
        <v>33</v>
      </c>
      <c r="K59" s="69" t="s">
        <v>22</v>
      </c>
      <c r="L59" s="71">
        <v>45173</v>
      </c>
      <c r="M59" s="71">
        <v>45173</v>
      </c>
      <c r="N59" s="70">
        <v>72000</v>
      </c>
      <c r="O59" s="70">
        <v>72000</v>
      </c>
      <c r="P59" s="70">
        <v>13680</v>
      </c>
      <c r="Q59" s="70">
        <v>85680</v>
      </c>
      <c r="R59" s="130">
        <v>2088</v>
      </c>
    </row>
    <row r="60" spans="1:19" x14ac:dyDescent="0.25">
      <c r="A60" s="69" t="s">
        <v>1186</v>
      </c>
      <c r="B60" s="69" t="s">
        <v>330</v>
      </c>
      <c r="C60" s="69" t="s">
        <v>22</v>
      </c>
      <c r="D60" s="69" t="s">
        <v>54</v>
      </c>
      <c r="E60" s="69" t="s">
        <v>24</v>
      </c>
      <c r="F60" s="69" t="s">
        <v>32</v>
      </c>
      <c r="G60" s="69" t="s">
        <v>29</v>
      </c>
      <c r="H60" s="69" t="s">
        <v>28</v>
      </c>
      <c r="I60" s="69" t="s">
        <v>42</v>
      </c>
      <c r="J60" s="69" t="s">
        <v>27</v>
      </c>
      <c r="K60" s="69" t="s">
        <v>22</v>
      </c>
      <c r="L60" s="71">
        <v>45173</v>
      </c>
      <c r="M60" s="71">
        <v>45173</v>
      </c>
      <c r="N60" s="70">
        <v>570000</v>
      </c>
      <c r="O60" s="70">
        <v>570000</v>
      </c>
      <c r="P60" s="70">
        <v>108300</v>
      </c>
      <c r="Q60" s="70">
        <v>678300</v>
      </c>
      <c r="R60" s="130">
        <v>18810</v>
      </c>
    </row>
    <row r="61" spans="1:19" x14ac:dyDescent="0.25">
      <c r="A61" s="69" t="s">
        <v>1187</v>
      </c>
      <c r="B61" s="69" t="s">
        <v>1188</v>
      </c>
      <c r="C61" s="69" t="s">
        <v>22</v>
      </c>
      <c r="D61" s="69" t="s">
        <v>82</v>
      </c>
      <c r="E61" s="69" t="s">
        <v>24</v>
      </c>
      <c r="F61" s="69" t="s">
        <v>25</v>
      </c>
      <c r="G61" s="69" t="s">
        <v>29</v>
      </c>
      <c r="H61" s="69" t="s">
        <v>28</v>
      </c>
      <c r="I61" s="69" t="s">
        <v>42</v>
      </c>
      <c r="J61" s="69" t="s">
        <v>33</v>
      </c>
      <c r="K61" s="69" t="s">
        <v>22</v>
      </c>
      <c r="L61" s="71">
        <v>45173</v>
      </c>
      <c r="M61" s="71">
        <v>45173</v>
      </c>
      <c r="N61" s="70">
        <v>1083000</v>
      </c>
      <c r="O61" s="70">
        <v>1113000</v>
      </c>
      <c r="P61" s="70">
        <v>211470</v>
      </c>
      <c r="Q61" s="70">
        <v>1324470</v>
      </c>
      <c r="R61" s="130">
        <v>31607</v>
      </c>
    </row>
    <row r="62" spans="1:19" x14ac:dyDescent="0.25">
      <c r="A62" s="69" t="s">
        <v>1189</v>
      </c>
      <c r="B62" s="69" t="s">
        <v>355</v>
      </c>
      <c r="C62" s="69" t="s">
        <v>22</v>
      </c>
      <c r="D62" s="69"/>
      <c r="E62" s="69" t="s">
        <v>24</v>
      </c>
      <c r="F62" s="69" t="s">
        <v>72</v>
      </c>
      <c r="G62" s="69" t="s">
        <v>29</v>
      </c>
      <c r="H62" s="69" t="s">
        <v>28</v>
      </c>
      <c r="I62" s="69" t="s">
        <v>42</v>
      </c>
      <c r="J62" s="69" t="s">
        <v>27</v>
      </c>
      <c r="K62" s="69" t="s">
        <v>22</v>
      </c>
      <c r="L62" s="71">
        <v>45171</v>
      </c>
      <c r="M62" s="71">
        <v>45171</v>
      </c>
      <c r="N62" s="70">
        <v>57000</v>
      </c>
      <c r="O62" s="70">
        <v>57000</v>
      </c>
      <c r="P62" s="70">
        <v>10830</v>
      </c>
      <c r="Q62" s="70">
        <v>67830</v>
      </c>
      <c r="R62" s="130">
        <v>1881</v>
      </c>
    </row>
    <row r="63" spans="1:19" x14ac:dyDescent="0.25">
      <c r="A63" s="69" t="s">
        <v>1190</v>
      </c>
      <c r="B63" s="69" t="s">
        <v>1191</v>
      </c>
      <c r="C63" s="69" t="s">
        <v>22</v>
      </c>
      <c r="D63" s="69" t="s">
        <v>54</v>
      </c>
      <c r="E63" s="69" t="s">
        <v>24</v>
      </c>
      <c r="F63" s="69" t="s">
        <v>72</v>
      </c>
      <c r="G63" s="69" t="s">
        <v>29</v>
      </c>
      <c r="H63" s="69" t="s">
        <v>28</v>
      </c>
      <c r="I63" s="69" t="s">
        <v>42</v>
      </c>
      <c r="J63" s="69" t="s">
        <v>61</v>
      </c>
      <c r="K63" s="69" t="s">
        <v>22</v>
      </c>
      <c r="L63" s="71">
        <v>45170</v>
      </c>
      <c r="M63" s="71">
        <v>45170</v>
      </c>
      <c r="N63" s="70">
        <v>36000</v>
      </c>
      <c r="O63" s="70">
        <v>36000</v>
      </c>
      <c r="P63" s="70">
        <v>6840</v>
      </c>
      <c r="Q63" s="70">
        <v>42840</v>
      </c>
      <c r="R63" s="130">
        <v>1188</v>
      </c>
    </row>
    <row r="64" spans="1:19" x14ac:dyDescent="0.25">
      <c r="A64" s="69" t="s">
        <v>1192</v>
      </c>
      <c r="B64" s="69" t="s">
        <v>1193</v>
      </c>
      <c r="C64" s="69" t="s">
        <v>22</v>
      </c>
      <c r="D64" s="69" t="s">
        <v>82</v>
      </c>
      <c r="E64" s="69" t="s">
        <v>24</v>
      </c>
      <c r="F64" s="69" t="s">
        <v>25</v>
      </c>
      <c r="G64" s="69" t="s">
        <v>29</v>
      </c>
      <c r="H64" s="69" t="s">
        <v>28</v>
      </c>
      <c r="I64" s="69" t="s">
        <v>42</v>
      </c>
      <c r="J64" s="69" t="s">
        <v>27</v>
      </c>
      <c r="K64" s="69" t="s">
        <v>22</v>
      </c>
      <c r="L64" s="71">
        <v>45170</v>
      </c>
      <c r="M64" s="71">
        <v>45170</v>
      </c>
      <c r="N64" s="70">
        <v>600029</v>
      </c>
      <c r="O64" s="70">
        <v>630029</v>
      </c>
      <c r="P64" s="70">
        <v>119705.51</v>
      </c>
      <c r="Q64" s="70">
        <v>749734.51</v>
      </c>
      <c r="R64" s="130">
        <v>17000</v>
      </c>
    </row>
    <row r="65" spans="1:18" x14ac:dyDescent="0.25">
      <c r="A65" s="69" t="s">
        <v>1194</v>
      </c>
      <c r="B65" s="69" t="s">
        <v>1195</v>
      </c>
      <c r="C65" s="69" t="s">
        <v>22</v>
      </c>
      <c r="D65" s="69" t="s">
        <v>26</v>
      </c>
      <c r="E65" s="69" t="s">
        <v>24</v>
      </c>
      <c r="F65" s="69" t="s">
        <v>25</v>
      </c>
      <c r="G65" s="69" t="s">
        <v>29</v>
      </c>
      <c r="H65" s="69" t="s">
        <v>28</v>
      </c>
      <c r="I65" s="69" t="s">
        <v>224</v>
      </c>
      <c r="J65" s="69" t="s">
        <v>47</v>
      </c>
      <c r="K65" s="69" t="s">
        <v>22</v>
      </c>
      <c r="L65" s="71">
        <v>45170</v>
      </c>
      <c r="M65" s="71">
        <v>45170</v>
      </c>
      <c r="N65" s="70">
        <v>77000</v>
      </c>
      <c r="O65" s="70">
        <v>77000</v>
      </c>
      <c r="P65" s="70">
        <v>14630</v>
      </c>
      <c r="Q65" s="70">
        <v>91630</v>
      </c>
      <c r="R65" s="130">
        <v>2541</v>
      </c>
    </row>
    <row r="66" spans="1:18" x14ac:dyDescent="0.25">
      <c r="N66" s="68">
        <f>SUM(N2:N65)</f>
        <v>86181203.340000004</v>
      </c>
      <c r="R66" s="92">
        <f>SUM(R2:R65)</f>
        <v>2377351</v>
      </c>
    </row>
    <row r="68" spans="1:18" x14ac:dyDescent="0.25">
      <c r="O68" s="178" t="s">
        <v>115</v>
      </c>
      <c r="P68" s="179"/>
    </row>
    <row r="69" spans="1:18" x14ac:dyDescent="0.25">
      <c r="O69" s="127" t="s">
        <v>116</v>
      </c>
      <c r="P69" s="127">
        <v>23340001</v>
      </c>
    </row>
    <row r="70" spans="1:18" x14ac:dyDescent="0.25">
      <c r="O70" s="128" t="s">
        <v>117</v>
      </c>
      <c r="P70" s="128">
        <f>86181203+60728749</f>
        <v>146909952</v>
      </c>
    </row>
    <row r="71" spans="1:18" x14ac:dyDescent="0.25">
      <c r="O71" s="74" t="s">
        <v>118</v>
      </c>
      <c r="P71" s="74">
        <f>+N66</f>
        <v>86181203.340000004</v>
      </c>
    </row>
    <row r="72" spans="1:18" x14ac:dyDescent="0.25">
      <c r="O72" s="125" t="s">
        <v>1198</v>
      </c>
      <c r="P72" s="126">
        <f>+P71-P69</f>
        <v>62841202.340000004</v>
      </c>
    </row>
    <row r="73" spans="1:18" x14ac:dyDescent="0.25">
      <c r="O73" s="125" t="s">
        <v>1201</v>
      </c>
      <c r="P73" s="126">
        <v>1733505.656</v>
      </c>
    </row>
    <row r="74" spans="1:18" x14ac:dyDescent="0.25">
      <c r="O74" s="114" t="s">
        <v>1200</v>
      </c>
      <c r="P74" s="115"/>
    </row>
    <row r="75" spans="1:18" x14ac:dyDescent="0.25">
      <c r="O75" s="114" t="s">
        <v>1200</v>
      </c>
      <c r="P75" s="115">
        <v>2279510</v>
      </c>
    </row>
    <row r="76" spans="1:18" x14ac:dyDescent="0.25">
      <c r="O76" s="79" t="s">
        <v>956</v>
      </c>
      <c r="P76" s="79">
        <f>+P75+P73</f>
        <v>4013015.656</v>
      </c>
    </row>
  </sheetData>
  <autoFilter ref="A1:W66" xr:uid="{305CEC77-F568-409A-AC31-509A11D1C8B1}"/>
  <mergeCells count="1">
    <mergeCell ref="O68:P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XIME ENE 23</vt:lpstr>
      <vt:lpstr>XIME FEB 23</vt:lpstr>
      <vt:lpstr>XIME MAR 23</vt:lpstr>
      <vt:lpstr>XIME ABR 23</vt:lpstr>
      <vt:lpstr>XIME MAY 23 </vt:lpstr>
      <vt:lpstr>XIME JUN 23</vt:lpstr>
      <vt:lpstr>XIME JUL 23</vt:lpstr>
      <vt:lpstr>XIME AGOS 23</vt:lpstr>
      <vt:lpstr>XIME SEP 23</vt:lpstr>
      <vt:lpstr>XIME OCT 23</vt:lpstr>
      <vt:lpstr>XIME NOV 23</vt:lpstr>
      <vt:lpstr>PENDIENTE POR COMISION </vt:lpstr>
      <vt:lpstr>COMISONES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Grupo Escom Colombia</cp:lastModifiedBy>
  <cp:lastPrinted>2023-09-06T19:02:10Z</cp:lastPrinted>
  <dcterms:created xsi:type="dcterms:W3CDTF">2023-02-03T18:15:22Z</dcterms:created>
  <dcterms:modified xsi:type="dcterms:W3CDTF">2023-12-29T17:46:09Z</dcterms:modified>
</cp:coreProperties>
</file>