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d\quasar\SimpleOk\src\models\Usuarios\"/>
    </mc:Choice>
  </mc:AlternateContent>
  <xr:revisionPtr revIDLastSave="0" documentId="13_ncr:1_{F7ED2455-4856-4E17-A26C-309D30223790}" xr6:coauthVersionLast="47" xr6:coauthVersionMax="47" xr10:uidLastSave="{00000000-0000-0000-0000-000000000000}"/>
  <bookViews>
    <workbookView xWindow="-60" yWindow="-60" windowWidth="20610" windowHeight="11040" xr2:uid="{00000000-000D-0000-FFFF-FFFF00000000}"/>
  </bookViews>
  <sheets>
    <sheet name="11" sheetId="1" r:id="rId1"/>
    <sheet name="1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" i="1" l="1"/>
  <c r="D118" i="1"/>
  <c r="D119" i="1"/>
  <c r="D120" i="1"/>
  <c r="D121" i="1"/>
  <c r="D122" i="1"/>
  <c r="D123" i="1"/>
  <c r="E117" i="1"/>
  <c r="E118" i="1"/>
  <c r="E119" i="1"/>
  <c r="E120" i="1"/>
  <c r="E121" i="1"/>
  <c r="E122" i="1"/>
  <c r="E123" i="1"/>
  <c r="F117" i="1"/>
  <c r="F118" i="1"/>
  <c r="F119" i="1"/>
  <c r="F120" i="1"/>
  <c r="F121" i="1"/>
  <c r="F122" i="1"/>
  <c r="F123" i="1"/>
  <c r="G117" i="1"/>
  <c r="G118" i="1"/>
  <c r="G119" i="1"/>
  <c r="G120" i="1"/>
  <c r="G121" i="1"/>
  <c r="G122" i="1"/>
  <c r="G123" i="1"/>
  <c r="H117" i="1"/>
  <c r="H118" i="1"/>
  <c r="H119" i="1"/>
  <c r="H120" i="1"/>
  <c r="H121" i="1"/>
  <c r="H122" i="1"/>
  <c r="H123" i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E58" i="1"/>
  <c r="E59" i="1"/>
  <c r="E60" i="1"/>
  <c r="E61" i="1"/>
  <c r="E62" i="1"/>
  <c r="E63" i="1"/>
  <c r="E64" i="1"/>
  <c r="E29" i="1"/>
  <c r="E30" i="1"/>
  <c r="E31" i="1"/>
  <c r="E32" i="1"/>
  <c r="E33" i="1"/>
  <c r="E2" i="1"/>
  <c r="E3" i="1"/>
  <c r="E4" i="1"/>
  <c r="E5" i="1"/>
  <c r="E6" i="1"/>
  <c r="E7" i="1"/>
  <c r="E8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4" i="1"/>
  <c r="E35" i="1"/>
  <c r="E36" i="1"/>
  <c r="E37" i="1"/>
  <c r="E78" i="1"/>
  <c r="E79" i="1"/>
  <c r="E80" i="1"/>
  <c r="E43" i="1"/>
  <c r="E44" i="1"/>
  <c r="E45" i="1"/>
  <c r="E46" i="1"/>
  <c r="E47" i="1"/>
  <c r="E48" i="1"/>
  <c r="E38" i="1"/>
  <c r="E39" i="1"/>
  <c r="E40" i="1"/>
  <c r="E41" i="1"/>
  <c r="E42" i="1"/>
  <c r="E49" i="1"/>
  <c r="E50" i="1"/>
  <c r="E51" i="1"/>
  <c r="E52" i="1"/>
  <c r="E53" i="1"/>
  <c r="E54" i="1"/>
  <c r="E55" i="1"/>
  <c r="E56" i="1"/>
  <c r="E57" i="1"/>
  <c r="E81" i="1"/>
  <c r="E82" i="1"/>
  <c r="E83" i="1"/>
  <c r="E84" i="1"/>
  <c r="E85" i="1"/>
  <c r="E86" i="1"/>
  <c r="E87" i="1"/>
  <c r="E88" i="1"/>
  <c r="E89" i="1"/>
  <c r="E9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91" i="1"/>
  <c r="E92" i="1"/>
  <c r="E93" i="1"/>
  <c r="E9" i="1"/>
  <c r="E94" i="1"/>
  <c r="E95" i="1"/>
  <c r="E96" i="1"/>
  <c r="E97" i="1"/>
  <c r="E98" i="1"/>
  <c r="E99" i="1"/>
  <c r="E100" i="1"/>
  <c r="E101" i="1"/>
  <c r="E102" i="1"/>
  <c r="E103" i="1"/>
  <c r="E104" i="1"/>
  <c r="E26" i="1"/>
  <c r="E27" i="1"/>
  <c r="E28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H58" i="1"/>
  <c r="H59" i="1"/>
  <c r="H60" i="1"/>
  <c r="H61" i="1"/>
  <c r="H62" i="1"/>
  <c r="H63" i="1"/>
  <c r="H64" i="1"/>
  <c r="H29" i="1"/>
  <c r="H30" i="1"/>
  <c r="H31" i="1"/>
  <c r="H32" i="1"/>
  <c r="H33" i="1"/>
  <c r="H2" i="1"/>
  <c r="H3" i="1"/>
  <c r="H4" i="1"/>
  <c r="H5" i="1"/>
  <c r="H6" i="1"/>
  <c r="H7" i="1"/>
  <c r="H8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4" i="1"/>
  <c r="H35" i="1"/>
  <c r="H36" i="1"/>
  <c r="H37" i="1"/>
  <c r="H78" i="1"/>
  <c r="H79" i="1"/>
  <c r="H80" i="1"/>
  <c r="H43" i="1"/>
  <c r="H44" i="1"/>
  <c r="H45" i="1"/>
  <c r="H46" i="1"/>
  <c r="H47" i="1"/>
  <c r="H48" i="1"/>
  <c r="H38" i="1"/>
  <c r="H39" i="1"/>
  <c r="H40" i="1"/>
  <c r="H41" i="1"/>
  <c r="H42" i="1"/>
  <c r="H49" i="1"/>
  <c r="H50" i="1"/>
  <c r="H51" i="1"/>
  <c r="H52" i="1"/>
  <c r="H53" i="1"/>
  <c r="H54" i="1"/>
  <c r="H55" i="1"/>
  <c r="H56" i="1"/>
  <c r="H57" i="1"/>
  <c r="H81" i="1"/>
  <c r="H82" i="1"/>
  <c r="H83" i="1"/>
  <c r="H84" i="1"/>
  <c r="H85" i="1"/>
  <c r="H86" i="1"/>
  <c r="H87" i="1"/>
  <c r="H88" i="1"/>
  <c r="H89" i="1"/>
  <c r="H9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91" i="1"/>
  <c r="H92" i="1"/>
  <c r="H93" i="1"/>
  <c r="H9" i="1"/>
  <c r="H94" i="1"/>
  <c r="H95" i="1"/>
  <c r="H96" i="1"/>
  <c r="H97" i="1"/>
  <c r="H98" i="1"/>
  <c r="H99" i="1"/>
  <c r="H100" i="1"/>
  <c r="H101" i="1"/>
  <c r="H102" i="1"/>
  <c r="H103" i="1"/>
  <c r="H104" i="1"/>
  <c r="H26" i="1"/>
  <c r="H27" i="1"/>
  <c r="H28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58" i="1"/>
  <c r="G59" i="1"/>
  <c r="G60" i="1"/>
  <c r="G61" i="1"/>
  <c r="G62" i="1"/>
  <c r="G63" i="1"/>
  <c r="G64" i="1"/>
  <c r="G29" i="1"/>
  <c r="G30" i="1"/>
  <c r="G31" i="1"/>
  <c r="G32" i="1"/>
  <c r="G33" i="1"/>
  <c r="G2" i="1"/>
  <c r="G3" i="1"/>
  <c r="G4" i="1"/>
  <c r="G5" i="1"/>
  <c r="G6" i="1"/>
  <c r="G7" i="1"/>
  <c r="G8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4" i="1"/>
  <c r="G35" i="1"/>
  <c r="G36" i="1"/>
  <c r="G37" i="1"/>
  <c r="G78" i="1"/>
  <c r="G79" i="1"/>
  <c r="G80" i="1"/>
  <c r="G43" i="1"/>
  <c r="G44" i="1"/>
  <c r="G45" i="1"/>
  <c r="G46" i="1"/>
  <c r="G47" i="1"/>
  <c r="G48" i="1"/>
  <c r="G38" i="1"/>
  <c r="G39" i="1"/>
  <c r="G40" i="1"/>
  <c r="G41" i="1"/>
  <c r="G42" i="1"/>
  <c r="G49" i="1"/>
  <c r="G50" i="1"/>
  <c r="G51" i="1"/>
  <c r="G52" i="1"/>
  <c r="G53" i="1"/>
  <c r="G54" i="1"/>
  <c r="G55" i="1"/>
  <c r="G56" i="1"/>
  <c r="G57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1" i="1"/>
  <c r="G92" i="1"/>
  <c r="G93" i="1"/>
  <c r="G9" i="1"/>
  <c r="G94" i="1"/>
  <c r="G95" i="1"/>
  <c r="G96" i="1"/>
  <c r="G97" i="1"/>
  <c r="G98" i="1"/>
  <c r="G99" i="1"/>
  <c r="G100" i="1"/>
  <c r="G101" i="1"/>
  <c r="G102" i="1"/>
  <c r="G103" i="1"/>
  <c r="G104" i="1"/>
  <c r="G26" i="1"/>
  <c r="G27" i="1"/>
  <c r="G28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F58" i="1"/>
  <c r="F59" i="1"/>
  <c r="F60" i="1"/>
  <c r="F61" i="1"/>
  <c r="F62" i="1"/>
  <c r="F63" i="1"/>
  <c r="F64" i="1"/>
  <c r="F29" i="1"/>
  <c r="F30" i="1"/>
  <c r="F31" i="1"/>
  <c r="F32" i="1"/>
  <c r="F33" i="1"/>
  <c r="F2" i="1"/>
  <c r="F3" i="1"/>
  <c r="F4" i="1"/>
  <c r="F5" i="1"/>
  <c r="F6" i="1"/>
  <c r="F7" i="1"/>
  <c r="F8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4" i="1"/>
  <c r="F35" i="1"/>
  <c r="F36" i="1"/>
  <c r="F37" i="1"/>
  <c r="F78" i="1"/>
  <c r="F79" i="1"/>
  <c r="F80" i="1"/>
  <c r="F43" i="1"/>
  <c r="F44" i="1"/>
  <c r="F45" i="1"/>
  <c r="F46" i="1"/>
  <c r="F47" i="1"/>
  <c r="F48" i="1"/>
  <c r="F38" i="1"/>
  <c r="F39" i="1"/>
  <c r="F40" i="1"/>
  <c r="F41" i="1"/>
  <c r="F42" i="1"/>
  <c r="F49" i="1"/>
  <c r="F50" i="1"/>
  <c r="F51" i="1"/>
  <c r="F52" i="1"/>
  <c r="F53" i="1"/>
  <c r="F54" i="1"/>
  <c r="F55" i="1"/>
  <c r="F56" i="1"/>
  <c r="F57" i="1"/>
  <c r="F81" i="1"/>
  <c r="F82" i="1"/>
  <c r="F83" i="1"/>
  <c r="F84" i="1"/>
  <c r="F85" i="1"/>
  <c r="F86" i="1"/>
  <c r="F87" i="1"/>
  <c r="F88" i="1"/>
  <c r="F89" i="1"/>
  <c r="F9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91" i="1"/>
  <c r="F92" i="1"/>
  <c r="F93" i="1"/>
  <c r="F9" i="1"/>
  <c r="F94" i="1"/>
  <c r="F95" i="1"/>
  <c r="F96" i="1"/>
  <c r="F97" i="1"/>
  <c r="F98" i="1"/>
  <c r="F99" i="1"/>
  <c r="F100" i="1"/>
  <c r="F101" i="1"/>
  <c r="F102" i="1"/>
  <c r="F103" i="1"/>
  <c r="F104" i="1"/>
  <c r="F26" i="1"/>
  <c r="F27" i="1"/>
  <c r="F28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D58" i="1"/>
  <c r="D59" i="1"/>
  <c r="D60" i="1"/>
  <c r="D61" i="1"/>
  <c r="D62" i="1"/>
  <c r="D63" i="1"/>
  <c r="D64" i="1"/>
  <c r="D29" i="1"/>
  <c r="D30" i="1"/>
  <c r="D31" i="1"/>
  <c r="D32" i="1"/>
  <c r="D33" i="1"/>
  <c r="D2" i="1"/>
  <c r="D3" i="1"/>
  <c r="D4" i="1"/>
  <c r="D5" i="1"/>
  <c r="D6" i="1"/>
  <c r="D7" i="1"/>
  <c r="D8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4" i="1"/>
  <c r="D35" i="1"/>
  <c r="D36" i="1"/>
  <c r="D37" i="1"/>
  <c r="D78" i="1"/>
  <c r="D79" i="1"/>
  <c r="D80" i="1"/>
  <c r="D43" i="1"/>
  <c r="D44" i="1"/>
  <c r="D45" i="1"/>
  <c r="D46" i="1"/>
  <c r="D47" i="1"/>
  <c r="D48" i="1"/>
  <c r="D38" i="1"/>
  <c r="D39" i="1"/>
  <c r="D40" i="1"/>
  <c r="D41" i="1"/>
  <c r="D42" i="1"/>
  <c r="D49" i="1"/>
  <c r="D50" i="1"/>
  <c r="D51" i="1"/>
  <c r="D52" i="1"/>
  <c r="D53" i="1"/>
  <c r="D54" i="1"/>
  <c r="D55" i="1"/>
  <c r="D56" i="1"/>
  <c r="D57" i="1"/>
  <c r="D81" i="1"/>
  <c r="D82" i="1"/>
  <c r="D83" i="1"/>
  <c r="D84" i="1"/>
  <c r="D85" i="1"/>
  <c r="D86" i="1"/>
  <c r="D87" i="1"/>
  <c r="D88" i="1"/>
  <c r="D89" i="1"/>
  <c r="D9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91" i="1"/>
  <c r="D92" i="1"/>
  <c r="D93" i="1"/>
  <c r="D9" i="1"/>
  <c r="D94" i="1"/>
  <c r="D95" i="1"/>
  <c r="D96" i="1"/>
  <c r="D97" i="1"/>
  <c r="D98" i="1"/>
  <c r="D99" i="1"/>
  <c r="D100" i="1"/>
  <c r="D101" i="1"/>
  <c r="D102" i="1"/>
  <c r="D103" i="1"/>
  <c r="D104" i="1"/>
  <c r="D26" i="1"/>
  <c r="D27" i="1"/>
  <c r="D28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A2" i="2"/>
  <c r="I2" i="2" s="1"/>
  <c r="J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I6" i="2" l="1"/>
  <c r="J6" i="2" s="1"/>
  <c r="I153" i="2"/>
  <c r="J153" i="2" s="1"/>
  <c r="I64" i="2"/>
  <c r="J64" i="2" s="1"/>
  <c r="I16" i="2"/>
  <c r="J16" i="2" s="1"/>
  <c r="I114" i="2"/>
  <c r="J114" i="2" s="1"/>
  <c r="I25" i="2"/>
  <c r="J25" i="2" s="1"/>
  <c r="I50" i="2"/>
  <c r="J50" i="2" s="1"/>
  <c r="I12" i="2"/>
  <c r="J12" i="2" s="1"/>
  <c r="I150" i="2"/>
  <c r="J150" i="2" s="1"/>
  <c r="I126" i="2"/>
  <c r="J126" i="2" s="1"/>
  <c r="I94" i="2"/>
  <c r="J94" i="2" s="1"/>
  <c r="I70" i="2"/>
  <c r="J70" i="2" s="1"/>
  <c r="I149" i="2"/>
  <c r="J149" i="2" s="1"/>
  <c r="I133" i="2"/>
  <c r="J133" i="2" s="1"/>
  <c r="I117" i="2"/>
  <c r="J117" i="2" s="1"/>
  <c r="I101" i="2"/>
  <c r="J101" i="2" s="1"/>
  <c r="I85" i="2"/>
  <c r="J85" i="2" s="1"/>
  <c r="I69" i="2"/>
  <c r="J69" i="2" s="1"/>
  <c r="I100" i="2"/>
  <c r="J100" i="2" s="1"/>
  <c r="I36" i="2"/>
  <c r="J36" i="2" s="1"/>
  <c r="I128" i="2"/>
  <c r="J128" i="2" s="1"/>
  <c r="I158" i="2"/>
  <c r="J158" i="2" s="1"/>
  <c r="I134" i="2"/>
  <c r="J134" i="2" s="1"/>
  <c r="I118" i="2"/>
  <c r="J118" i="2" s="1"/>
  <c r="I102" i="2"/>
  <c r="J102" i="2" s="1"/>
  <c r="I78" i="2"/>
  <c r="J78" i="2" s="1"/>
  <c r="I54" i="2"/>
  <c r="J54" i="2" s="1"/>
  <c r="I38" i="2"/>
  <c r="J38" i="2" s="1"/>
  <c r="I22" i="2"/>
  <c r="J22" i="2" s="1"/>
  <c r="I11" i="2"/>
  <c r="J11" i="2" s="1"/>
  <c r="I157" i="2"/>
  <c r="J157" i="2" s="1"/>
  <c r="I141" i="2"/>
  <c r="J141" i="2" s="1"/>
  <c r="I125" i="2"/>
  <c r="J125" i="2" s="1"/>
  <c r="I109" i="2"/>
  <c r="J109" i="2" s="1"/>
  <c r="I93" i="2"/>
  <c r="J93" i="2" s="1"/>
  <c r="I77" i="2"/>
  <c r="J77" i="2" s="1"/>
  <c r="I89" i="2"/>
  <c r="J89" i="2" s="1"/>
  <c r="I139" i="2"/>
  <c r="J139" i="2" s="1"/>
  <c r="I142" i="2"/>
  <c r="J142" i="2" s="1"/>
  <c r="I110" i="2"/>
  <c r="J110" i="2" s="1"/>
  <c r="I86" i="2"/>
  <c r="J86" i="2" s="1"/>
  <c r="I62" i="2"/>
  <c r="J62" i="2" s="1"/>
  <c r="I46" i="2"/>
  <c r="J46" i="2" s="1"/>
  <c r="I30" i="2"/>
  <c r="J30" i="2" s="1"/>
  <c r="I14" i="2"/>
  <c r="J14" i="2" s="1"/>
  <c r="I75" i="2"/>
  <c r="J75" i="2" s="1"/>
  <c r="I61" i="2"/>
  <c r="J61" i="2" s="1"/>
  <c r="I45" i="2"/>
  <c r="J45" i="2" s="1"/>
  <c r="I29" i="2"/>
  <c r="J29" i="2" s="1"/>
  <c r="I13" i="2"/>
  <c r="J13" i="2" s="1"/>
  <c r="I152" i="2"/>
  <c r="J152" i="2" s="1"/>
  <c r="I113" i="2"/>
  <c r="J113" i="2" s="1"/>
  <c r="I88" i="2"/>
  <c r="J88" i="2" s="1"/>
  <c r="I74" i="2"/>
  <c r="J74" i="2" s="1"/>
  <c r="I49" i="2"/>
  <c r="J49" i="2" s="1"/>
  <c r="I24" i="2"/>
  <c r="J24" i="2" s="1"/>
  <c r="I137" i="2"/>
  <c r="J137" i="2" s="1"/>
  <c r="I112" i="2"/>
  <c r="J112" i="2" s="1"/>
  <c r="I84" i="2"/>
  <c r="J84" i="2" s="1"/>
  <c r="I59" i="2"/>
  <c r="J59" i="2" s="1"/>
  <c r="I34" i="2"/>
  <c r="J34" i="2" s="1"/>
  <c r="I9" i="2"/>
  <c r="J9" i="2" s="1"/>
  <c r="I147" i="2"/>
  <c r="J147" i="2" s="1"/>
  <c r="I122" i="2"/>
  <c r="J122" i="2" s="1"/>
  <c r="I97" i="2"/>
  <c r="J97" i="2" s="1"/>
  <c r="I58" i="2"/>
  <c r="J58" i="2" s="1"/>
  <c r="I33" i="2"/>
  <c r="J33" i="2" s="1"/>
  <c r="I19" i="2"/>
  <c r="J19" i="2" s="1"/>
  <c r="I146" i="2"/>
  <c r="J146" i="2" s="1"/>
  <c r="I121" i="2"/>
  <c r="J121" i="2" s="1"/>
  <c r="I96" i="2"/>
  <c r="J96" i="2" s="1"/>
  <c r="I82" i="2"/>
  <c r="J82" i="2" s="1"/>
  <c r="I57" i="2"/>
  <c r="J57" i="2" s="1"/>
  <c r="I43" i="2"/>
  <c r="J43" i="2" s="1"/>
  <c r="I32" i="2"/>
  <c r="J32" i="2" s="1"/>
  <c r="I18" i="2"/>
  <c r="J18" i="2" s="1"/>
  <c r="I4" i="2"/>
  <c r="J4" i="2" s="1"/>
  <c r="I53" i="2"/>
  <c r="J53" i="2" s="1"/>
  <c r="I37" i="2"/>
  <c r="J37" i="2" s="1"/>
  <c r="I21" i="2"/>
  <c r="J21" i="2" s="1"/>
  <c r="I5" i="2"/>
  <c r="J5" i="2" s="1"/>
  <c r="I138" i="2"/>
  <c r="J138" i="2" s="1"/>
  <c r="I124" i="2"/>
  <c r="J124" i="2" s="1"/>
  <c r="I99" i="2"/>
  <c r="J99" i="2" s="1"/>
  <c r="I60" i="2"/>
  <c r="J60" i="2" s="1"/>
  <c r="I35" i="2"/>
  <c r="J35" i="2" s="1"/>
  <c r="I10" i="2"/>
  <c r="J10" i="2" s="1"/>
  <c r="I148" i="2"/>
  <c r="J148" i="2" s="1"/>
  <c r="I123" i="2"/>
  <c r="J123" i="2" s="1"/>
  <c r="I98" i="2"/>
  <c r="J98" i="2" s="1"/>
  <c r="I73" i="2"/>
  <c r="J73" i="2" s="1"/>
  <c r="I48" i="2"/>
  <c r="J48" i="2" s="1"/>
  <c r="I20" i="2"/>
  <c r="J20" i="2" s="1"/>
  <c r="I136" i="2"/>
  <c r="J136" i="2" s="1"/>
  <c r="I108" i="2"/>
  <c r="J108" i="2" s="1"/>
  <c r="I83" i="2"/>
  <c r="J83" i="2" s="1"/>
  <c r="I72" i="2"/>
  <c r="J72" i="2" s="1"/>
  <c r="I44" i="2"/>
  <c r="J44" i="2" s="1"/>
  <c r="I8" i="2"/>
  <c r="J8" i="2" s="1"/>
  <c r="I132" i="2"/>
  <c r="J132" i="2" s="1"/>
  <c r="I107" i="2"/>
  <c r="J107" i="2" s="1"/>
  <c r="I68" i="2"/>
  <c r="J68" i="2" s="1"/>
  <c r="I156" i="2"/>
  <c r="J156" i="2" s="1"/>
  <c r="I145" i="2"/>
  <c r="J145" i="2" s="1"/>
  <c r="I131" i="2"/>
  <c r="J131" i="2" s="1"/>
  <c r="I120" i="2"/>
  <c r="J120" i="2" s="1"/>
  <c r="I106" i="2"/>
  <c r="J106" i="2" s="1"/>
  <c r="I92" i="2"/>
  <c r="J92" i="2" s="1"/>
  <c r="I81" i="2"/>
  <c r="J81" i="2" s="1"/>
  <c r="I67" i="2"/>
  <c r="J67" i="2" s="1"/>
  <c r="I56" i="2"/>
  <c r="J56" i="2" s="1"/>
  <c r="I42" i="2"/>
  <c r="J42" i="2" s="1"/>
  <c r="I28" i="2"/>
  <c r="J28" i="2" s="1"/>
  <c r="I17" i="2"/>
  <c r="J17" i="2" s="1"/>
  <c r="I3" i="2"/>
  <c r="J3" i="2" s="1"/>
  <c r="I155" i="2"/>
  <c r="J155" i="2" s="1"/>
  <c r="I144" i="2"/>
  <c r="J144" i="2" s="1"/>
  <c r="I130" i="2"/>
  <c r="J130" i="2" s="1"/>
  <c r="I116" i="2"/>
  <c r="J116" i="2" s="1"/>
  <c r="I105" i="2"/>
  <c r="J105" i="2" s="1"/>
  <c r="I91" i="2"/>
  <c r="J91" i="2" s="1"/>
  <c r="I80" i="2"/>
  <c r="J80" i="2" s="1"/>
  <c r="I66" i="2"/>
  <c r="J66" i="2" s="1"/>
  <c r="I52" i="2"/>
  <c r="J52" i="2" s="1"/>
  <c r="I41" i="2"/>
  <c r="J41" i="2" s="1"/>
  <c r="I27" i="2"/>
  <c r="J27" i="2" s="1"/>
  <c r="I151" i="2"/>
  <c r="J151" i="2" s="1"/>
  <c r="I143" i="2"/>
  <c r="J143" i="2" s="1"/>
  <c r="I135" i="2"/>
  <c r="J135" i="2" s="1"/>
  <c r="I127" i="2"/>
  <c r="J127" i="2" s="1"/>
  <c r="I119" i="2"/>
  <c r="J119" i="2" s="1"/>
  <c r="I111" i="2"/>
  <c r="J111" i="2" s="1"/>
  <c r="I103" i="2"/>
  <c r="J103" i="2" s="1"/>
  <c r="I95" i="2"/>
  <c r="J95" i="2" s="1"/>
  <c r="I87" i="2"/>
  <c r="J87" i="2" s="1"/>
  <c r="I79" i="2"/>
  <c r="J79" i="2" s="1"/>
  <c r="I71" i="2"/>
  <c r="J71" i="2" s="1"/>
  <c r="I63" i="2"/>
  <c r="J63" i="2" s="1"/>
  <c r="I55" i="2"/>
  <c r="J55" i="2" s="1"/>
  <c r="I47" i="2"/>
  <c r="J47" i="2" s="1"/>
  <c r="I39" i="2"/>
  <c r="J39" i="2" s="1"/>
  <c r="I31" i="2"/>
  <c r="J31" i="2" s="1"/>
  <c r="I23" i="2"/>
  <c r="J23" i="2" s="1"/>
  <c r="I15" i="2"/>
  <c r="J15" i="2" s="1"/>
  <c r="I7" i="2"/>
  <c r="J7" i="2" s="1"/>
  <c r="I154" i="2"/>
  <c r="J154" i="2" s="1"/>
  <c r="I140" i="2"/>
  <c r="J140" i="2" s="1"/>
  <c r="I129" i="2"/>
  <c r="J129" i="2" s="1"/>
  <c r="I115" i="2"/>
  <c r="J115" i="2" s="1"/>
  <c r="I104" i="2"/>
  <c r="J104" i="2" s="1"/>
  <c r="I90" i="2"/>
  <c r="J90" i="2" s="1"/>
  <c r="I76" i="2"/>
  <c r="J76" i="2" s="1"/>
  <c r="I65" i="2"/>
  <c r="J65" i="2" s="1"/>
  <c r="I51" i="2"/>
  <c r="J51" i="2" s="1"/>
  <c r="I40" i="2"/>
  <c r="J40" i="2" s="1"/>
  <c r="I26" i="2"/>
  <c r="J26" i="2" s="1"/>
  <c r="O116" i="1"/>
  <c r="P116" i="1" s="1"/>
  <c r="O95" i="1"/>
  <c r="P95" i="1" s="1"/>
  <c r="O88" i="1"/>
  <c r="P88" i="1" s="1"/>
  <c r="O46" i="1"/>
  <c r="P46" i="1" s="1"/>
  <c r="O8" i="1"/>
  <c r="P8" i="1" s="1"/>
  <c r="O59" i="1"/>
  <c r="P59" i="1" s="1"/>
  <c r="O108" i="1"/>
  <c r="P108" i="1" s="1"/>
  <c r="O23" i="1"/>
  <c r="P23" i="1" s="1"/>
  <c r="O57" i="1"/>
  <c r="P57" i="1" s="1"/>
  <c r="O36" i="1"/>
  <c r="P36" i="1" s="1"/>
  <c r="O32" i="1"/>
  <c r="P32" i="1" s="1"/>
  <c r="O58" i="1"/>
  <c r="P58" i="1" s="1"/>
  <c r="O61" i="1"/>
  <c r="P61" i="1" s="1"/>
  <c r="O103" i="1"/>
  <c r="P103" i="1" s="1"/>
  <c r="O15" i="1"/>
  <c r="P15" i="1" s="1"/>
  <c r="O49" i="1"/>
  <c r="P49" i="1" s="1"/>
  <c r="O72" i="1"/>
  <c r="P72" i="1" s="1"/>
  <c r="O60" i="1"/>
  <c r="P60" i="1" s="1"/>
  <c r="O107" i="1"/>
  <c r="P107" i="1" s="1"/>
  <c r="O22" i="1"/>
  <c r="P22" i="1" s="1"/>
  <c r="O42" i="1"/>
  <c r="P42" i="1" s="1"/>
  <c r="O7" i="1"/>
  <c r="P7" i="1" s="1"/>
  <c r="O114" i="1"/>
  <c r="P114" i="1" s="1"/>
  <c r="O9" i="1"/>
  <c r="P9" i="1" s="1"/>
  <c r="O55" i="1"/>
  <c r="P55" i="1" s="1"/>
  <c r="O70" i="1"/>
  <c r="P70" i="1" s="1"/>
  <c r="O105" i="1"/>
  <c r="P105" i="1" s="1"/>
  <c r="O12" i="1"/>
  <c r="P12" i="1" s="1"/>
  <c r="O43" i="1"/>
  <c r="P43" i="1" s="1"/>
  <c r="O5" i="1"/>
  <c r="P5" i="1" s="1"/>
  <c r="O112" i="1"/>
  <c r="P112" i="1" s="1"/>
  <c r="O28" i="1"/>
  <c r="P28" i="1" s="1"/>
  <c r="O99" i="1"/>
  <c r="P99" i="1" s="1"/>
  <c r="O92" i="1"/>
  <c r="P92" i="1" s="1"/>
  <c r="O19" i="1"/>
  <c r="P19" i="1" s="1"/>
  <c r="O11" i="1"/>
  <c r="P11" i="1" s="1"/>
  <c r="O84" i="1"/>
  <c r="P84" i="1" s="1"/>
  <c r="O53" i="1"/>
  <c r="P53" i="1" s="1"/>
  <c r="O39" i="1"/>
  <c r="P39" i="1" s="1"/>
  <c r="O80" i="1"/>
  <c r="P80" i="1" s="1"/>
  <c r="O76" i="1"/>
  <c r="P76" i="1" s="1"/>
  <c r="O68" i="1"/>
  <c r="P68" i="1" s="1"/>
  <c r="O4" i="1"/>
  <c r="P4" i="1" s="1"/>
  <c r="O64" i="1"/>
  <c r="P64" i="1" s="1"/>
  <c r="O94" i="1"/>
  <c r="P94" i="1" s="1"/>
  <c r="O56" i="1"/>
  <c r="P56" i="1" s="1"/>
  <c r="O71" i="1"/>
  <c r="P71" i="1" s="1"/>
  <c r="O21" i="1"/>
  <c r="P21" i="1" s="1"/>
  <c r="O41" i="1"/>
  <c r="P41" i="1" s="1"/>
  <c r="O6" i="1"/>
  <c r="P6" i="1" s="1"/>
  <c r="O113" i="1"/>
  <c r="P113" i="1" s="1"/>
  <c r="O20" i="1"/>
  <c r="P20" i="1" s="1"/>
  <c r="O40" i="1"/>
  <c r="P40" i="1" s="1"/>
  <c r="O29" i="1"/>
  <c r="P29" i="1" s="1"/>
  <c r="O111" i="1"/>
  <c r="P111" i="1" s="1"/>
  <c r="O27" i="1"/>
  <c r="P27" i="1" s="1"/>
  <c r="O98" i="1"/>
  <c r="P98" i="1" s="1"/>
  <c r="O91" i="1"/>
  <c r="P91" i="1" s="1"/>
  <c r="O18" i="1"/>
  <c r="P18" i="1" s="1"/>
  <c r="O10" i="1"/>
  <c r="P10" i="1" s="1"/>
  <c r="O83" i="1"/>
  <c r="P83" i="1" s="1"/>
  <c r="O52" i="1"/>
  <c r="P52" i="1" s="1"/>
  <c r="O38" i="1"/>
  <c r="P38" i="1" s="1"/>
  <c r="O79" i="1"/>
  <c r="P79" i="1" s="1"/>
  <c r="O75" i="1"/>
  <c r="P75" i="1" s="1"/>
  <c r="O67" i="1"/>
  <c r="P67" i="1" s="1"/>
  <c r="O3" i="1"/>
  <c r="P3" i="1" s="1"/>
  <c r="O63" i="1"/>
  <c r="P63" i="1" s="1"/>
  <c r="O115" i="1"/>
  <c r="P115" i="1" s="1"/>
  <c r="O14" i="1"/>
  <c r="P14" i="1" s="1"/>
  <c r="O35" i="1"/>
  <c r="P35" i="1" s="1"/>
  <c r="O31" i="1"/>
  <c r="P31" i="1" s="1"/>
  <c r="O101" i="1"/>
  <c r="P101" i="1" s="1"/>
  <c r="O86" i="1"/>
  <c r="P86" i="1" s="1"/>
  <c r="O44" i="1"/>
  <c r="P44" i="1" s="1"/>
  <c r="O30" i="1"/>
  <c r="P30" i="1" s="1"/>
  <c r="O93" i="1"/>
  <c r="P93" i="1" s="1"/>
  <c r="O85" i="1"/>
  <c r="P85" i="1" s="1"/>
  <c r="O69" i="1"/>
  <c r="P69" i="1" s="1"/>
  <c r="O110" i="1"/>
  <c r="P110" i="1" s="1"/>
  <c r="O26" i="1"/>
  <c r="P26" i="1" s="1"/>
  <c r="O97" i="1"/>
  <c r="P97" i="1" s="1"/>
  <c r="O25" i="1"/>
  <c r="P25" i="1" s="1"/>
  <c r="O17" i="1"/>
  <c r="P17" i="1" s="1"/>
  <c r="O90" i="1"/>
  <c r="P90" i="1" s="1"/>
  <c r="O82" i="1"/>
  <c r="P82" i="1" s="1"/>
  <c r="O51" i="1"/>
  <c r="P51" i="1" s="1"/>
  <c r="O48" i="1"/>
  <c r="P48" i="1" s="1"/>
  <c r="O78" i="1"/>
  <c r="P78" i="1" s="1"/>
  <c r="O74" i="1"/>
  <c r="P74" i="1" s="1"/>
  <c r="O66" i="1"/>
  <c r="P66" i="1" s="1"/>
  <c r="O2" i="1"/>
  <c r="P2" i="1" s="1"/>
  <c r="O62" i="1"/>
  <c r="P62" i="1" s="1"/>
  <c r="O102" i="1"/>
  <c r="P102" i="1" s="1"/>
  <c r="O87" i="1"/>
  <c r="P87" i="1" s="1"/>
  <c r="O45" i="1"/>
  <c r="P45" i="1" s="1"/>
  <c r="O106" i="1"/>
  <c r="P106" i="1" s="1"/>
  <c r="O13" i="1"/>
  <c r="P13" i="1" s="1"/>
  <c r="O34" i="1"/>
  <c r="P34" i="1" s="1"/>
  <c r="O100" i="1"/>
  <c r="P100" i="1" s="1"/>
  <c r="O54" i="1"/>
  <c r="P54" i="1" s="1"/>
  <c r="O77" i="1"/>
  <c r="P77" i="1" s="1"/>
  <c r="O109" i="1"/>
  <c r="P109" i="1" s="1"/>
  <c r="O104" i="1"/>
  <c r="P104" i="1" s="1"/>
  <c r="O96" i="1"/>
  <c r="P96" i="1" s="1"/>
  <c r="O24" i="1"/>
  <c r="P24" i="1" s="1"/>
  <c r="O16" i="1"/>
  <c r="P16" i="1" s="1"/>
  <c r="O89" i="1"/>
  <c r="P89" i="1" s="1"/>
  <c r="O81" i="1"/>
  <c r="P81" i="1" s="1"/>
  <c r="O50" i="1"/>
  <c r="P50" i="1" s="1"/>
  <c r="O47" i="1"/>
  <c r="P47" i="1" s="1"/>
  <c r="O37" i="1"/>
  <c r="P37" i="1" s="1"/>
  <c r="O73" i="1"/>
  <c r="P73" i="1" s="1"/>
  <c r="O65" i="1"/>
  <c r="P65" i="1" s="1"/>
  <c r="O33" i="1"/>
  <c r="P33" i="1" s="1"/>
</calcChain>
</file>

<file path=xl/sharedStrings.xml><?xml version="1.0" encoding="utf-8"?>
<sst xmlns="http://schemas.openxmlformats.org/spreadsheetml/2006/main" count="1320" uniqueCount="415">
  <si>
    <t>id</t>
  </si>
  <si>
    <t>libelle</t>
  </si>
  <si>
    <t>module</t>
  </si>
  <si>
    <t>perms</t>
  </si>
  <si>
    <t>subperms</t>
  </si>
  <si>
    <t>type</t>
  </si>
  <si>
    <t>Read invoices</t>
  </si>
  <si>
    <t>facture</t>
  </si>
  <si>
    <t>lire</t>
  </si>
  <si>
    <t>a</t>
  </si>
  <si>
    <t>Create and update invoices</t>
  </si>
  <si>
    <t>creer</t>
  </si>
  <si>
    <t>Devalidate invoices</t>
  </si>
  <si>
    <t>invoice_advance</t>
  </si>
  <si>
    <t>unvalidate</t>
  </si>
  <si>
    <t>Validate invoices</t>
  </si>
  <si>
    <t>validate</t>
  </si>
  <si>
    <t>Send invoices by email</t>
  </si>
  <si>
    <t>send</t>
  </si>
  <si>
    <t>Issue payments on invoices</t>
  </si>
  <si>
    <t>paiement</t>
  </si>
  <si>
    <t>Delete invoices</t>
  </si>
  <si>
    <t>supprimer</t>
  </si>
  <si>
    <t>Read products</t>
  </si>
  <si>
    <t>produit</t>
  </si>
  <si>
    <t>r</t>
  </si>
  <si>
    <t>Create/modify products</t>
  </si>
  <si>
    <t>w</t>
  </si>
  <si>
    <t>Delete products</t>
  </si>
  <si>
    <t>d</t>
  </si>
  <si>
    <t>Export products</t>
  </si>
  <si>
    <t>export</t>
  </si>
  <si>
    <t>Ignore minimum price</t>
  </si>
  <si>
    <t>ignore_price_min_advance</t>
  </si>
  <si>
    <t>commande</t>
  </si>
  <si>
    <t>order_advance</t>
  </si>
  <si>
    <t>cloturer</t>
  </si>
  <si>
    <t>annuler</t>
  </si>
  <si>
    <t>Lire les expeditions</t>
  </si>
  <si>
    <t>expedition</t>
  </si>
  <si>
    <t>Creer modifier les expeditions</t>
  </si>
  <si>
    <t>Valider les expeditions</t>
  </si>
  <si>
    <t>shipping_advance</t>
  </si>
  <si>
    <t>Envoyer les expeditions aux clients</t>
  </si>
  <si>
    <t>Exporter les expeditions</t>
  </si>
  <si>
    <t>shipment</t>
  </si>
  <si>
    <t>Supprimer les expeditions</t>
  </si>
  <si>
    <t>Lire les comptes bancaires</t>
  </si>
  <si>
    <t>banque</t>
  </si>
  <si>
    <t>Creer/modifier montant/supprimer ecriture bancaire</t>
  </si>
  <si>
    <t>modifier</t>
  </si>
  <si>
    <t>Configurer les comptes bancaires (creer, gerer categories)</t>
  </si>
  <si>
    <t>configurer</t>
  </si>
  <si>
    <t>Rapprocher les ecritures bancaires</t>
  </si>
  <si>
    <t>consolidate</t>
  </si>
  <si>
    <t>Exporter transactions et releves</t>
  </si>
  <si>
    <t>Virements entre comptes</t>
  </si>
  <si>
    <t>transfer</t>
  </si>
  <si>
    <t>Gerer les envois de cheques</t>
  </si>
  <si>
    <t>cheque</t>
  </si>
  <si>
    <t>Read third parties</t>
  </si>
  <si>
    <t>societe</t>
  </si>
  <si>
    <t>Create and update third parties</t>
  </si>
  <si>
    <t>Delete third parties</t>
  </si>
  <si>
    <t>Export third parties</t>
  </si>
  <si>
    <t>Lire les categories</t>
  </si>
  <si>
    <t>categorie</t>
  </si>
  <si>
    <t>Creer/modifier les categories</t>
  </si>
  <si>
    <t>Supprimer les categories</t>
  </si>
  <si>
    <t>Consulter les autres utilisateurs</t>
  </si>
  <si>
    <t>user</t>
  </si>
  <si>
    <t>Consulter les permissions des autres utilisateurs</t>
  </si>
  <si>
    <t>user_advance</t>
  </si>
  <si>
    <t>readperms</t>
  </si>
  <si>
    <t>Creer/modifier utilisateurs internes et externes</t>
  </si>
  <si>
    <t>Creer/modifier utilisateurs externes seulement</t>
  </si>
  <si>
    <t>write</t>
  </si>
  <si>
    <t>Modifier le mot de passe des autres utilisateurs</t>
  </si>
  <si>
    <t>password</t>
  </si>
  <si>
    <t>Supprimer ou desactiver les autres utilisateurs</t>
  </si>
  <si>
    <t>Read all third parties by internal users (otherwise only if commercial contact). Not effective for external users (limited to themselves).</t>
  </si>
  <si>
    <t>client</t>
  </si>
  <si>
    <t>voir</t>
  </si>
  <si>
    <t>Read contacts</t>
  </si>
  <si>
    <t>contact</t>
  </si>
  <si>
    <t>Create and update contact</t>
  </si>
  <si>
    <t>Delete contacts</t>
  </si>
  <si>
    <t>Export contacts</t>
  </si>
  <si>
    <t>Consulter ses propres permissions</t>
  </si>
  <si>
    <t>self_advance</t>
  </si>
  <si>
    <t>Creer/modifier ses propres infos utilisateur</t>
  </si>
  <si>
    <t>self</t>
  </si>
  <si>
    <t>Modifier son propre mot de passe</t>
  </si>
  <si>
    <t>Modifier ses propres permissions</t>
  </si>
  <si>
    <t>writeperms</t>
  </si>
  <si>
    <t>Consulter les groupes</t>
  </si>
  <si>
    <t>group_advance</t>
  </si>
  <si>
    <t>read</t>
  </si>
  <si>
    <t>Consulter les permissions des groupes</t>
  </si>
  <si>
    <t>Creer/modifier les groupes et leurs permissions</t>
  </si>
  <si>
    <t>Supprimer ou desactiver les groupes</t>
  </si>
  <si>
    <t>delete</t>
  </si>
  <si>
    <t>Exporter les utilisateurs</t>
  </si>
  <si>
    <t>Read delivery receipts</t>
  </si>
  <si>
    <t>livraison</t>
  </si>
  <si>
    <t>Create/modify delivery receipts</t>
  </si>
  <si>
    <t>Validate delivery receipts</t>
  </si>
  <si>
    <t>livraison_advance</t>
  </si>
  <si>
    <t>Delete delivery receipts</t>
  </si>
  <si>
    <t>Read supplier proposals</t>
  </si>
  <si>
    <t>supplier_proposal</t>
  </si>
  <si>
    <t>Create/modify supplier proposals</t>
  </si>
  <si>
    <t>Validate supplier proposals</t>
  </si>
  <si>
    <t>validate_advance</t>
  </si>
  <si>
    <t>Envoyer les demandes fournisseurs</t>
  </si>
  <si>
    <t>send_advance</t>
  </si>
  <si>
    <t>Delete supplier proposals</t>
  </si>
  <si>
    <t>Close supplier price requests</t>
  </si>
  <si>
    <t>Consulter les fournisseurs</t>
  </si>
  <si>
    <t>fournisseur</t>
  </si>
  <si>
    <t>Consulter les commandes fournisseur</t>
  </si>
  <si>
    <t>Creer une commande fournisseur</t>
  </si>
  <si>
    <t>Valider une commande fournisseur</t>
  </si>
  <si>
    <t>supplier_order_advance</t>
  </si>
  <si>
    <t>Approuver une commande fournisseur</t>
  </si>
  <si>
    <t>approuver</t>
  </si>
  <si>
    <t>Commander une commande fournisseur</t>
  </si>
  <si>
    <t>commander</t>
  </si>
  <si>
    <t>Receptionner une commande fournisseur</t>
  </si>
  <si>
    <t>receptionner</t>
  </si>
  <si>
    <t>Supprimer une commande fournisseur</t>
  </si>
  <si>
    <t>Check/Uncheck a supplier order reception</t>
  </si>
  <si>
    <t>commande_advance</t>
  </si>
  <si>
    <t>check</t>
  </si>
  <si>
    <t>Exporter les commande fournisseurs, attributs</t>
  </si>
  <si>
    <t>Consulter les factures fournisseur</t>
  </si>
  <si>
    <t>Creer une facture fournisseur</t>
  </si>
  <si>
    <t>Valider une facture fournisseur</t>
  </si>
  <si>
    <t>supplier_invoice_advance</t>
  </si>
  <si>
    <t>Supprimer une facture fournisseur</t>
  </si>
  <si>
    <t>Envoyer les factures par mail</t>
  </si>
  <si>
    <t>Exporter les factures fournisseurs, attributs et reglements</t>
  </si>
  <si>
    <t>Run mass imports of external data (data load)</t>
  </si>
  <si>
    <t>import</t>
  </si>
  <si>
    <t>run</t>
  </si>
  <si>
    <t>Export customer invoices, attributes and payments</t>
  </si>
  <si>
    <t>Re-open a fully paid invoice</t>
  </si>
  <si>
    <t>reopen</t>
  </si>
  <si>
    <t>Read actions/tasks linked to his account</t>
  </si>
  <si>
    <t>agenda</t>
  </si>
  <si>
    <t>myactions</t>
  </si>
  <si>
    <t>Create/modify actions/tasks linked to his account</t>
  </si>
  <si>
    <t>create</t>
  </si>
  <si>
    <t>Delete actions/tasks linked to his account</t>
  </si>
  <si>
    <t>Read actions/tasks of others</t>
  </si>
  <si>
    <t>allactions</t>
  </si>
  <si>
    <t>Create/modify actions/tasks of others</t>
  </si>
  <si>
    <t>Delete actions/tasks of others</t>
  </si>
  <si>
    <t>Export actions/tasks of others</t>
  </si>
  <si>
    <t>Read cron jobs</t>
  </si>
  <si>
    <t>cron</t>
  </si>
  <si>
    <t>Create cron Jobs</t>
  </si>
  <si>
    <t>Delete cron Jobs</t>
  </si>
  <si>
    <t>Execute cron Jobs</t>
  </si>
  <si>
    <t>execute</t>
  </si>
  <si>
    <t>Visualiser les marges</t>
  </si>
  <si>
    <t>margins</t>
  </si>
  <si>
    <t>liretous</t>
  </si>
  <si>
    <t>Read every user margin</t>
  </si>
  <si>
    <t>all</t>
  </si>
  <si>
    <t>Convertir les commandes clients en commandes fournisseurs</t>
  </si>
  <si>
    <t>supplierorderfromorder</t>
  </si>
  <si>
    <t>Lire les listes personnalis&amp;eacute;es</t>
  </si>
  <si>
    <t>mylist</t>
  </si>
  <si>
    <t>Administrer les listes personnalis&amp;eacute;es</t>
  </si>
  <si>
    <t>setup</t>
  </si>
  <si>
    <t>Modifier les listes personnalis&amp;eacute;es</t>
  </si>
  <si>
    <t>c</t>
  </si>
  <si>
    <t>Supprimer les listes personnalis&amp;eacute;es</t>
  </si>
  <si>
    <t>Read objects of Modulo_pruebas</t>
  </si>
  <si>
    <t>modulo_pruebas</t>
  </si>
  <si>
    <t>Create/Update objects of Modulo_pruebas</t>
  </si>
  <si>
    <t>Delete objects of Modulo_pruebas</t>
  </si>
  <si>
    <t>premiso prueba</t>
  </si>
  <si>
    <t>ver</t>
  </si>
  <si>
    <t>Edition rapide du prix unitaire</t>
  </si>
  <si>
    <t>quickcustomerprice</t>
  </si>
  <si>
    <t>edit_unit_price</t>
  </si>
  <si>
    <t>Edition rapide de la quantité</t>
  </si>
  <si>
    <t>edit_quantity</t>
  </si>
  <si>
    <t>Edition rapide de la réduction</t>
  </si>
  <si>
    <t>edit_discount</t>
  </si>
  <si>
    <t>Read commercial proposals</t>
  </si>
  <si>
    <t>propale</t>
  </si>
  <si>
    <t>Create and update commercial proposals</t>
  </si>
  <si>
    <t>Validate commercial proposals</t>
  </si>
  <si>
    <t>propal_advance</t>
  </si>
  <si>
    <t>Send commercial proposals to customers</t>
  </si>
  <si>
    <t>Close commercial proposals</t>
  </si>
  <si>
    <t>close</t>
  </si>
  <si>
    <t>Delete commercial proposals</t>
  </si>
  <si>
    <t>Exporting commercial proposals and attributes</t>
  </si>
  <si>
    <t>Lire les fiches d'intervention</t>
  </si>
  <si>
    <t>ficheinter</t>
  </si>
  <si>
    <t>Creer/modifier les fiches d'intervention</t>
  </si>
  <si>
    <t>Supprimer les fiches d'intervention</t>
  </si>
  <si>
    <t>Exporter les fiches interventions</t>
  </si>
  <si>
    <t>Envoyer les fiches d'intervention par courriel</t>
  </si>
  <si>
    <t>ficheinter_advance</t>
  </si>
  <si>
    <t xml:space="preserve">Valider les fiches d'intervention </t>
  </si>
  <si>
    <t>DÃ©valider les fiches d'intervention</t>
  </si>
  <si>
    <t>Read sales orders</t>
  </si>
  <si>
    <t>Creeat/modify sales orders</t>
  </si>
  <si>
    <t>Validate sales orders</t>
  </si>
  <si>
    <t>Send sale orders by email</t>
  </si>
  <si>
    <t>Close sale orders</t>
  </si>
  <si>
    <t>Cancel sale orders</t>
  </si>
  <si>
    <t>Delete sales orders</t>
  </si>
  <si>
    <t>Lire les charges</t>
  </si>
  <si>
    <t>tax</t>
  </si>
  <si>
    <t>charges</t>
  </si>
  <si>
    <t>Creer/modifier les charges</t>
  </si>
  <si>
    <t>Supprimer les charges</t>
  </si>
  <si>
    <t>Exporter les charges</t>
  </si>
  <si>
    <t>Read bank account and transactions</t>
  </si>
  <si>
    <t>Read direct debit payment orders</t>
  </si>
  <si>
    <t>prelevement</t>
  </si>
  <si>
    <t>bons</t>
  </si>
  <si>
    <t>Create/modify a direct debit payment order</t>
  </si>
  <si>
    <t>Send/Transmit direct debit payment orders</t>
  </si>
  <si>
    <t>Record Credits/Rejects of direct debit payment orders</t>
  </si>
  <si>
    <t>credit</t>
  </si>
  <si>
    <t>Lire les contrats</t>
  </si>
  <si>
    <t>contrat</t>
  </si>
  <si>
    <t>Creer / modifier les contrats</t>
  </si>
  <si>
    <t>Activer un service d'un contrat</t>
  </si>
  <si>
    <t>activer</t>
  </si>
  <si>
    <t>Desactiver un service d'un contrat</t>
  </si>
  <si>
    <t>desactiver</t>
  </si>
  <si>
    <t>Supprimer un contrat</t>
  </si>
  <si>
    <t>Export contracts</t>
  </si>
  <si>
    <t>Read all third parties (and their objects) by internal users (otherwise only if commercial contact). Not effective for external users (limited to themselves).</t>
  </si>
  <si>
    <t>Read loans</t>
  </si>
  <si>
    <t>loan</t>
  </si>
  <si>
    <t>Create/modify loans</t>
  </si>
  <si>
    <t>Delete loans</t>
  </si>
  <si>
    <t>Access loan calculator</t>
  </si>
  <si>
    <t>calc</t>
  </si>
  <si>
    <t>Export loans</t>
  </si>
  <si>
    <t>Read bank transfer payment orders</t>
  </si>
  <si>
    <t>paymentbybanktransfer</t>
  </si>
  <si>
    <t>Create/modify a bank transfer payment order</t>
  </si>
  <si>
    <t>Send/Transmit bank transfer payment order</t>
  </si>
  <si>
    <t>Record Debits/Rejects of bank transfer payment order</t>
  </si>
  <si>
    <t>debit</t>
  </si>
  <si>
    <t>Read job positions to fill and candidatures</t>
  </si>
  <si>
    <t>recruitment</t>
  </si>
  <si>
    <t>recruitmentjobposition</t>
  </si>
  <si>
    <t>Create/Update job positions to fill and candidatures</t>
  </si>
  <si>
    <t>Delete Job positions to fill and candidatures</t>
  </si>
  <si>
    <t>Read expense reports (yours and your subordinates)</t>
  </si>
  <si>
    <t>expensereport</t>
  </si>
  <si>
    <t>Create/modify expense reports</t>
  </si>
  <si>
    <t>Delete expense reports</t>
  </si>
  <si>
    <t>Approve expense reports</t>
  </si>
  <si>
    <t>approve</t>
  </si>
  <si>
    <t>Pay expense reports</t>
  </si>
  <si>
    <t>to_paid</t>
  </si>
  <si>
    <t>Read expense reports of everybody</t>
  </si>
  <si>
    <t>readall</t>
  </si>
  <si>
    <t>Create expense reports for everybody</t>
  </si>
  <si>
    <t>writeall_advance</t>
  </si>
  <si>
    <t>Export expense reports</t>
  </si>
  <si>
    <t>delivery</t>
  </si>
  <si>
    <t>delivery_advance</t>
  </si>
  <si>
    <t>Export sales orders and attributes</t>
  </si>
  <si>
    <t>Read leave requests (yours and your subordinates)</t>
  </si>
  <si>
    <t>holiday</t>
  </si>
  <si>
    <t>Create/modify leave requests</t>
  </si>
  <si>
    <t>Delete leave requests</t>
  </si>
  <si>
    <t>Read leave requests for everybody</t>
  </si>
  <si>
    <t>Create/modify leave requests for everybody</t>
  </si>
  <si>
    <t>Setup leave requests of users (setup and update balance)</t>
  </si>
  <si>
    <t>define_holiday</t>
  </si>
  <si>
    <t>Approve leave requests</t>
  </si>
  <si>
    <t>Bind products and invoices with accounting accounts</t>
  </si>
  <si>
    <t>accounting</t>
  </si>
  <si>
    <t>bind</t>
  </si>
  <si>
    <t>Read operations in Ledger</t>
  </si>
  <si>
    <t>mouvements</t>
  </si>
  <si>
    <t>Write/Edit operations in Ledger</t>
  </si>
  <si>
    <t>Delete operations in Ledger</t>
  </si>
  <si>
    <t>Delete all operations by year and journal in Ledger</t>
  </si>
  <si>
    <t>supprimer_tous</t>
  </si>
  <si>
    <t>Export operations of the Ledger</t>
  </si>
  <si>
    <t>Report and export reports (turnover, balance, journals, ledger)</t>
  </si>
  <si>
    <t>comptarapport</t>
  </si>
  <si>
    <t>Manage fiscal periods, validate movements and close periods</t>
  </si>
  <si>
    <t>fiscalyear</t>
  </si>
  <si>
    <t>Manage chart of accounts, setup of accountancy</t>
  </si>
  <si>
    <t>chartofaccount</t>
  </si>
  <si>
    <t>Read ticket</t>
  </si>
  <si>
    <t>ticket</t>
  </si>
  <si>
    <t>Create les tickets</t>
  </si>
  <si>
    <t>Delete les tickets</t>
  </si>
  <si>
    <t>Manage tickets</t>
  </si>
  <si>
    <t>manage</t>
  </si>
  <si>
    <t>DÃ©finir les marges</t>
  </si>
  <si>
    <t>Columna1</t>
  </si>
  <si>
    <t>Columna2</t>
  </si>
  <si>
    <t>Columna3</t>
  </si>
  <si>
    <t>Columna4</t>
  </si>
  <si>
    <t>mio</t>
  </si>
  <si>
    <t>si</t>
  </si>
  <si>
    <t>Constructor</t>
  </si>
  <si>
    <t>geters</t>
  </si>
  <si>
    <t>interface get</t>
  </si>
  <si>
    <t>Interface</t>
  </si>
  <si>
    <t>Leer pedidos de clientes</t>
  </si>
  <si>
    <t>Crear / modificar pedidos de venta</t>
  </si>
  <si>
    <t>Validar pedidos de clientes</t>
  </si>
  <si>
    <t>Enviar órdenes de venta</t>
  </si>
  <si>
    <t>Cerrar pedidos de clientes</t>
  </si>
  <si>
    <t>Cancelar órdenes de venta</t>
  </si>
  <si>
    <t>Eliminar pedidos de venta</t>
  </si>
  <si>
    <t>Exportar órdenes de venta y atributos</t>
  </si>
  <si>
    <t>Ver los márgenes</t>
  </si>
  <si>
    <t>Definir los márgenes</t>
  </si>
  <si>
    <t>Leer cada margen de usuario</t>
  </si>
  <si>
    <t>Leer productos</t>
  </si>
  <si>
    <t>Crear / modificar productos</t>
  </si>
  <si>
    <t>Eliminar productos</t>
  </si>
  <si>
    <t>Exportar productos</t>
  </si>
  <si>
    <t>Ignorar precio mínimo</t>
  </si>
  <si>
    <t>Consultar a otros usuarios</t>
  </si>
  <si>
    <t>Ver permisos para otros usuarios</t>
  </si>
  <si>
    <t>Crear / modificar usuarios internos y externos</t>
  </si>
  <si>
    <t>Crear / modificar solo usuarios externos</t>
  </si>
  <si>
    <t>Cambiar contraseña para otros usuarios</t>
  </si>
  <si>
    <t>Eliminar o desactivar a otros usuarios</t>
  </si>
  <si>
    <t>Consulta tus propios permisos</t>
  </si>
  <si>
    <t>Cree / modifique su propia información de usuario</t>
  </si>
  <si>
    <t>Cambia tu propia contraseña</t>
  </si>
  <si>
    <t>Modificar permisos propios</t>
  </si>
  <si>
    <t>Consultar grupos</t>
  </si>
  <si>
    <t>Consultar permisos de grupo</t>
  </si>
  <si>
    <t>Crear / modificar grupos y sus permisos</t>
  </si>
  <si>
    <t>Eliminar o desactivar grupos</t>
  </si>
  <si>
    <t>Exportar usuarios</t>
  </si>
  <si>
    <t>Consultar proveedores</t>
  </si>
  <si>
    <t>Consultar pedidos de proveedores</t>
  </si>
  <si>
    <t>Crear un pedido de proveedor</t>
  </si>
  <si>
    <t>Validar un pedido de proveedor</t>
  </si>
  <si>
    <t>Aprobar un pedido de proveedor</t>
  </si>
  <si>
    <t>Solicitar un pedido de proveedor</t>
  </si>
  <si>
    <t>Recibir un pedido de proveedor</t>
  </si>
  <si>
    <t>Eliminar un pedido de proveedor</t>
  </si>
  <si>
    <t>Marcar / desmarcar la recepción de un pedido de proveedor</t>
  </si>
  <si>
    <t>Exportar pedidos de proveedores, atributos</t>
  </si>
  <si>
    <t>Ver facturas de proveedores</t>
  </si>
  <si>
    <t>Crear una factura de proveedor</t>
  </si>
  <si>
    <t>Validar una factura de proveedor</t>
  </si>
  <si>
    <t>Eliminar una factura de proveedor</t>
  </si>
  <si>
    <t>Enviar facturas por correo electrónico</t>
  </si>
  <si>
    <t>Exportar facturas, atributos y pagos de proveedores</t>
  </si>
  <si>
    <t>prove_ver</t>
  </si>
  <si>
    <t>prove_pedido_validar</t>
  </si>
  <si>
    <t>prove_pedido_crear</t>
  </si>
  <si>
    <t>prove_pedido_aprobar</t>
  </si>
  <si>
    <t>prove_pedido_solicitar</t>
  </si>
  <si>
    <t>prove_pedido_recibir</t>
  </si>
  <si>
    <t>prove_pedido_eliminar</t>
  </si>
  <si>
    <t>prove_pedido_marcar</t>
  </si>
  <si>
    <t>margen_ver</t>
  </si>
  <si>
    <t>margen_definir</t>
  </si>
  <si>
    <t>usuarios_ver_todo</t>
  </si>
  <si>
    <t>usuario_editar</t>
  </si>
  <si>
    <t>usuario_clave</t>
  </si>
  <si>
    <t>margen_ver_todo</t>
  </si>
  <si>
    <t>prove_pedido_ver</t>
  </si>
  <si>
    <t>terceros_ver</t>
  </si>
  <si>
    <t>terceros_crear</t>
  </si>
  <si>
    <t>terceros_borrar</t>
  </si>
  <si>
    <t>terceros_exportar</t>
  </si>
  <si>
    <t>contactos_ver</t>
  </si>
  <si>
    <t>contactos_crear</t>
  </si>
  <si>
    <t>contactos_borrar</t>
  </si>
  <si>
    <t>contactos_exportar</t>
  </si>
  <si>
    <t>pedido_ver</t>
  </si>
  <si>
    <t>pedido_crear</t>
  </si>
  <si>
    <t>pedido_validar</t>
  </si>
  <si>
    <t>pedido_enviar</t>
  </si>
  <si>
    <t>pedido_cerrar</t>
  </si>
  <si>
    <t>pedido_cancelar</t>
  </si>
  <si>
    <t>pedido_eliminar</t>
  </si>
  <si>
    <t>producto_ver</t>
  </si>
  <si>
    <t>producto_crear</t>
  </si>
  <si>
    <t>producto_borrar</t>
  </si>
  <si>
    <t>producto_exportar</t>
  </si>
  <si>
    <t>producto_no_precio_min</t>
  </si>
  <si>
    <t>Leer propuestas comerciales</t>
  </si>
  <si>
    <t>Crear y actualizar propuestas comerciales</t>
  </si>
  <si>
    <t>Validar propuestas comerciales</t>
  </si>
  <si>
    <t>Enviar propuestas comerciales a los clientes</t>
  </si>
  <si>
    <t>Cerrar propuestas comerciales</t>
  </si>
  <si>
    <t>Eliminar propuestas comerciales</t>
  </si>
  <si>
    <t>Exportación de propuestas y atributos comerciales</t>
  </si>
  <si>
    <t>cotizar_ver</t>
  </si>
  <si>
    <t>cotizar_crear</t>
  </si>
  <si>
    <t>cotizar_validar</t>
  </si>
  <si>
    <t>cotizar_enviar</t>
  </si>
  <si>
    <t>cotizar_cerrar</t>
  </si>
  <si>
    <t>cotizar_borrar</t>
  </si>
  <si>
    <t>cotiar_exportar</t>
  </si>
  <si>
    <t>acceso_total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</si>
</sst>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0" displayName="Tabla10" ref="A1:P123" totalsRowShown="0">
  <autoFilter ref="A1:P123" xr:uid="{00000000-0009-0000-0100-000001000000}"/>
  <tableColumns count="16">
    <tableColumn id="1" xr3:uid="{00000000-0010-0000-0000-000001000000}" name="id"/>
    <tableColumn id="10" xr3:uid="{6C030270-6B1B-4504-88F9-BA5788215D00}" name="si"/>
    <tableColumn id="4" xr3:uid="{65E714F1-6601-4D62-9C68-311C57124B52}" name="mio"/>
    <tableColumn id="8" xr3:uid="{D6A1FCE0-77B5-4FCE-BEDC-EC7CE993328D}" name="Columna4" dataDxfId="11">
      <calculatedColumnFormula>"= '_"&amp;Tabla10[[#This Row],[id]]&amp;"',"</calculatedColumnFormula>
    </tableColumn>
    <tableColumn id="16" xr3:uid="{184086BE-1567-4A1A-8AC2-B512368F763E}" name="Interface" dataDxfId="10">
      <calculatedColumnFormula>"[TablaPermisos."&amp;Tabla10[[#This Row],[mio]]&amp;"]            : number"</calculatedColumnFormula>
    </tableColumn>
    <tableColumn id="9" xr3:uid="{B89F53E1-7032-4203-86B0-AE8108928223}" name="Constructor" dataDxfId="9">
      <calculatedColumnFormula>"this[TablaPermisos."&amp;Tabla10[[#This Row],[mio]]&amp;"]          = 0"</calculatedColumnFormula>
    </tableColumn>
    <tableColumn id="12" xr3:uid="{40447BBA-E2A8-4389-B54C-9FF997F0176B}" name="geters" dataDxfId="8">
      <calculatedColumnFormula>"  get "&amp;Tabla10[[#This Row],[mio]]&amp;"             () : boolean { return Boolean( this[TablaPermisos."&amp;Tabla10[[#This Row],[mio]]&amp;" ] ) }"</calculatedColumnFormula>
    </tableColumn>
    <tableColumn id="15" xr3:uid="{C0AEEE1D-CAC9-421B-AFF3-065A54615D3E}" name="interface get" dataDxfId="7">
      <calculatedColumnFormula>Tabla10[[#This Row],[mio]]&amp;"              : boolean"</calculatedColumnFormula>
    </tableColumn>
    <tableColumn id="2" xr3:uid="{00000000-0010-0000-0000-000002000000}" name="libelle"/>
    <tableColumn id="3" xr3:uid="{00000000-0010-0000-0000-000003000000}" name="module"/>
    <tableColumn id="5" xr3:uid="{00000000-0010-0000-0000-000005000000}" name="perms"/>
    <tableColumn id="6" xr3:uid="{00000000-0010-0000-0000-000006000000}" name="subperms"/>
    <tableColumn id="7" xr3:uid="{00000000-0010-0000-0000-000007000000}" name="type"/>
    <tableColumn id="11" xr3:uid="{00000000-0010-0000-0000-00000B000000}" name="Columna1" dataDxfId="6"/>
    <tableColumn id="13" xr3:uid="{00000000-0010-0000-0000-00000D000000}" name="Columna2" dataDxfId="5">
      <calculatedColumnFormula>VLOOKUP(#REF!,Tabla14[],2,FALSE)</calculatedColumnFormula>
    </tableColumn>
    <tableColumn id="14" xr3:uid="{00000000-0010-0000-0000-00000E000000}" name="Columna3" dataDxfId="4">
      <calculatedColumnFormula>Tabla10[[#This Row],[Columna1]]=Tabla10[[#This Row],[Columna2]]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4" displayName="Tabla14" ref="A1:J158" totalsRowShown="0">
  <autoFilter ref="A1:J158" xr:uid="{00000000-0009-0000-0100-000002000000}"/>
  <tableColumns count="10">
    <tableColumn id="12" xr3:uid="{00000000-0010-0000-0100-00000C000000}" name="a" dataDxfId="3">
      <calculatedColumnFormula>Tabla14[[#This Row],[module]]&amp;"-"&amp;Tabla14[[#This Row],[perms]]&amp;"-"&amp;Tabla14[[#This Row],[subperms]]</calculatedColumnFormula>
    </tableColumn>
    <tableColumn id="1" xr3:uid="{00000000-0010-0000-0100-000001000000}" name="id"/>
    <tableColumn id="2" xr3:uid="{00000000-0010-0000-0100-000002000000}" name="libelle"/>
    <tableColumn id="3" xr3:uid="{00000000-0010-0000-0100-000003000000}" name="module"/>
    <tableColumn id="7" xr3:uid="{00000000-0010-0000-0100-000007000000}" name="perms"/>
    <tableColumn id="8" xr3:uid="{00000000-0010-0000-0100-000008000000}" name="subperms"/>
    <tableColumn id="9" xr3:uid="{00000000-0010-0000-0100-000009000000}" name="type"/>
    <tableColumn id="11" xr3:uid="{00000000-0010-0000-0100-00000B000000}" name="Columna1" dataDxfId="2"/>
    <tableColumn id="13" xr3:uid="{00000000-0010-0000-0100-00000D000000}" name="c" dataDxfId="1">
      <calculatedColumnFormula>VLOOKUP(Tabla14[[#This Row],[a]],Tabla10[],2,FALSE)</calculatedColumnFormula>
    </tableColumn>
    <tableColumn id="15" xr3:uid="{00000000-0010-0000-0100-00000F000000}" name="Columna2" dataDxfId="0">
      <calculatedColumnFormula>Tabla14[[#This Row],[Columna1]]=Tabla14[[#This Row],[c]]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"/>
  <sheetViews>
    <sheetView tabSelected="1" workbookViewId="0">
      <selection activeCell="I5" sqref="I5"/>
    </sheetView>
  </sheetViews>
  <sheetFormatPr baseColWidth="10" defaultRowHeight="15" x14ac:dyDescent="0.25"/>
  <cols>
    <col min="2" max="2" width="6.7109375" customWidth="1"/>
    <col min="3" max="3" width="28.5703125" customWidth="1"/>
    <col min="4" max="8" width="6" customWidth="1"/>
    <col min="9" max="9" width="47.140625" customWidth="1"/>
    <col min="10" max="10" width="24.140625" customWidth="1"/>
    <col min="11" max="11" width="37.28515625" customWidth="1"/>
    <col min="12" max="13" width="11.42578125" customWidth="1"/>
    <col min="14" max="14" width="11.85546875" customWidth="1"/>
    <col min="15" max="16" width="11.42578125" customWidth="1"/>
    <col min="18" max="18" width="11.85546875" bestFit="1" customWidth="1"/>
  </cols>
  <sheetData>
    <row r="1" spans="1:16" x14ac:dyDescent="0.25">
      <c r="A1" t="s">
        <v>0</v>
      </c>
      <c r="B1" t="s">
        <v>313</v>
      </c>
      <c r="C1" t="s">
        <v>312</v>
      </c>
      <c r="D1" t="s">
        <v>311</v>
      </c>
      <c r="E1" t="s">
        <v>317</v>
      </c>
      <c r="F1" t="s">
        <v>314</v>
      </c>
      <c r="G1" t="s">
        <v>315</v>
      </c>
      <c r="H1" t="s">
        <v>316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308</v>
      </c>
      <c r="O1" t="s">
        <v>309</v>
      </c>
      <c r="P1" t="s">
        <v>310</v>
      </c>
    </row>
    <row r="2" spans="1:16" x14ac:dyDescent="0.25">
      <c r="A2">
        <v>81</v>
      </c>
      <c r="C2" t="s">
        <v>388</v>
      </c>
      <c r="D2" t="str">
        <f>"= '_"&amp;Tabla10[[#This Row],[id]]&amp;"',"</f>
        <v>= '_81',</v>
      </c>
      <c r="E2" t="str">
        <f>"[TablaPermisos."&amp;Tabla10[[#This Row],[mio]]&amp;"]            : number"</f>
        <v>[TablaPermisos.pedido_ver]            : number</v>
      </c>
      <c r="F2" t="str">
        <f>"this[TablaPermisos."&amp;Tabla10[[#This Row],[mio]]&amp;"]          = 0"</f>
        <v>this[TablaPermisos.pedido_ver]          = 0</v>
      </c>
      <c r="G2" t="str">
        <f>"  get "&amp;Tabla10[[#This Row],[mio]]&amp;"             () : boolean { return Boolean( this[TablaPermisos."&amp;Tabla10[[#This Row],[mio]]&amp;" ] ) }"</f>
        <v xml:space="preserve">  get pedido_ver             () : boolean { return Boolean( this[TablaPermisos.pedido_ver ] ) }</v>
      </c>
      <c r="H2" t="str">
        <f>Tabla10[[#This Row],[mio]]&amp;"              : boolean"</f>
        <v>pedido_ver              : boolean</v>
      </c>
      <c r="I2" t="s">
        <v>318</v>
      </c>
      <c r="J2" t="s">
        <v>34</v>
      </c>
      <c r="K2" t="s">
        <v>8</v>
      </c>
      <c r="M2" t="s">
        <v>25</v>
      </c>
      <c r="N2">
        <v>81</v>
      </c>
      <c r="O2" t="e">
        <f>VLOOKUP(#REF!,Tabla14[],2,FALSE)</f>
        <v>#REF!</v>
      </c>
      <c r="P2" t="e">
        <f>Tabla10[[#This Row],[Columna1]]=Tabla10[[#This Row],[Columna2]]</f>
        <v>#REF!</v>
      </c>
    </row>
    <row r="3" spans="1:16" x14ac:dyDescent="0.25">
      <c r="A3">
        <v>82</v>
      </c>
      <c r="C3" t="s">
        <v>389</v>
      </c>
      <c r="D3" t="str">
        <f>"= '_"&amp;Tabla10[[#This Row],[id]]&amp;"',"</f>
        <v>= '_82',</v>
      </c>
      <c r="E3" t="str">
        <f>"[TablaPermisos."&amp;Tabla10[[#This Row],[mio]]&amp;"]            : number"</f>
        <v>[TablaPermisos.pedido_crear]            : number</v>
      </c>
      <c r="F3" t="str">
        <f>"this[TablaPermisos."&amp;Tabla10[[#This Row],[mio]]&amp;"]          = 0"</f>
        <v>this[TablaPermisos.pedido_crear]          = 0</v>
      </c>
      <c r="G3" t="str">
        <f>"  get "&amp;Tabla10[[#This Row],[mio]]&amp;"             () : boolean { return Boolean( this[TablaPermisos."&amp;Tabla10[[#This Row],[mio]]&amp;" ] ) }"</f>
        <v xml:space="preserve">  get pedido_crear             () : boolean { return Boolean( this[TablaPermisos.pedido_crear ] ) }</v>
      </c>
      <c r="H3" t="str">
        <f>Tabla10[[#This Row],[mio]]&amp;"              : boolean"</f>
        <v>pedido_crear              : boolean</v>
      </c>
      <c r="I3" t="s">
        <v>319</v>
      </c>
      <c r="J3" t="s">
        <v>34</v>
      </c>
      <c r="K3" t="s">
        <v>11</v>
      </c>
      <c r="M3" t="s">
        <v>27</v>
      </c>
      <c r="N3">
        <v>82</v>
      </c>
      <c r="O3" t="e">
        <f>VLOOKUP(#REF!,Tabla14[],2,FALSE)</f>
        <v>#REF!</v>
      </c>
      <c r="P3" t="e">
        <f>Tabla10[[#This Row],[Columna1]]=Tabla10[[#This Row],[Columna2]]</f>
        <v>#REF!</v>
      </c>
    </row>
    <row r="4" spans="1:16" x14ac:dyDescent="0.25">
      <c r="A4">
        <v>84</v>
      </c>
      <c r="C4" t="s">
        <v>390</v>
      </c>
      <c r="D4" t="str">
        <f>"= '_"&amp;Tabla10[[#This Row],[id]]&amp;"',"</f>
        <v>= '_84',</v>
      </c>
      <c r="E4" t="str">
        <f>"[TablaPermisos."&amp;Tabla10[[#This Row],[mio]]&amp;"]            : number"</f>
        <v>[TablaPermisos.pedido_validar]            : number</v>
      </c>
      <c r="F4" t="str">
        <f>"this[TablaPermisos."&amp;Tabla10[[#This Row],[mio]]&amp;"]          = 0"</f>
        <v>this[TablaPermisos.pedido_validar]          = 0</v>
      </c>
      <c r="G4" t="str">
        <f>"  get "&amp;Tabla10[[#This Row],[mio]]&amp;"             () : boolean { return Boolean( this[TablaPermisos."&amp;Tabla10[[#This Row],[mio]]&amp;" ] ) }"</f>
        <v xml:space="preserve">  get pedido_validar             () : boolean { return Boolean( this[TablaPermisos.pedido_validar ] ) }</v>
      </c>
      <c r="H4" t="str">
        <f>Tabla10[[#This Row],[mio]]&amp;"              : boolean"</f>
        <v>pedido_validar              : boolean</v>
      </c>
      <c r="I4" t="s">
        <v>320</v>
      </c>
      <c r="J4" t="s">
        <v>34</v>
      </c>
      <c r="K4" t="s">
        <v>35</v>
      </c>
      <c r="L4" t="s">
        <v>16</v>
      </c>
      <c r="M4" t="s">
        <v>29</v>
      </c>
      <c r="N4">
        <v>84</v>
      </c>
      <c r="O4" t="e">
        <f>VLOOKUP(#REF!,Tabla14[],2,FALSE)</f>
        <v>#REF!</v>
      </c>
      <c r="P4" t="e">
        <f>Tabla10[[#This Row],[Columna1]]=Tabla10[[#This Row],[Columna2]]</f>
        <v>#REF!</v>
      </c>
    </row>
    <row r="5" spans="1:16" x14ac:dyDescent="0.25">
      <c r="A5">
        <v>86</v>
      </c>
      <c r="C5" t="s">
        <v>391</v>
      </c>
      <c r="D5" t="str">
        <f>"= '_"&amp;Tabla10[[#This Row],[id]]&amp;"',"</f>
        <v>= '_86',</v>
      </c>
      <c r="E5" t="str">
        <f>"[TablaPermisos."&amp;Tabla10[[#This Row],[mio]]&amp;"]            : number"</f>
        <v>[TablaPermisos.pedido_enviar]            : number</v>
      </c>
      <c r="F5" t="str">
        <f>"this[TablaPermisos."&amp;Tabla10[[#This Row],[mio]]&amp;"]          = 0"</f>
        <v>this[TablaPermisos.pedido_enviar]          = 0</v>
      </c>
      <c r="G5" t="str">
        <f>"  get "&amp;Tabla10[[#This Row],[mio]]&amp;"             () : boolean { return Boolean( this[TablaPermisos."&amp;Tabla10[[#This Row],[mio]]&amp;" ] ) }"</f>
        <v xml:space="preserve">  get pedido_enviar             () : boolean { return Boolean( this[TablaPermisos.pedido_enviar ] ) }</v>
      </c>
      <c r="H5" t="str">
        <f>Tabla10[[#This Row],[mio]]&amp;"              : boolean"</f>
        <v>pedido_enviar              : boolean</v>
      </c>
      <c r="I5" t="s">
        <v>321</v>
      </c>
      <c r="J5" t="s">
        <v>34</v>
      </c>
      <c r="K5" t="s">
        <v>35</v>
      </c>
      <c r="L5" t="s">
        <v>18</v>
      </c>
      <c r="M5" t="s">
        <v>29</v>
      </c>
      <c r="N5">
        <v>86</v>
      </c>
      <c r="O5" t="e">
        <f>VLOOKUP(#REF!,Tabla14[],2,FALSE)</f>
        <v>#REF!</v>
      </c>
      <c r="P5" t="e">
        <f>Tabla10[[#This Row],[Columna1]]=Tabla10[[#This Row],[Columna2]]</f>
        <v>#REF!</v>
      </c>
    </row>
    <row r="6" spans="1:16" x14ac:dyDescent="0.25">
      <c r="A6">
        <v>87</v>
      </c>
      <c r="C6" t="s">
        <v>392</v>
      </c>
      <c r="D6" t="str">
        <f>"= '_"&amp;Tabla10[[#This Row],[id]]&amp;"',"</f>
        <v>= '_87',</v>
      </c>
      <c r="E6" t="str">
        <f>"[TablaPermisos."&amp;Tabla10[[#This Row],[mio]]&amp;"]            : number"</f>
        <v>[TablaPermisos.pedido_cerrar]            : number</v>
      </c>
      <c r="F6" t="str">
        <f>"this[TablaPermisos."&amp;Tabla10[[#This Row],[mio]]&amp;"]          = 0"</f>
        <v>this[TablaPermisos.pedido_cerrar]          = 0</v>
      </c>
      <c r="G6" t="str">
        <f>"  get "&amp;Tabla10[[#This Row],[mio]]&amp;"             () : boolean { return Boolean( this[TablaPermisos."&amp;Tabla10[[#This Row],[mio]]&amp;" ] ) }"</f>
        <v xml:space="preserve">  get pedido_cerrar             () : boolean { return Boolean( this[TablaPermisos.pedido_cerrar ] ) }</v>
      </c>
      <c r="H6" t="str">
        <f>Tabla10[[#This Row],[mio]]&amp;"              : boolean"</f>
        <v>pedido_cerrar              : boolean</v>
      </c>
      <c r="I6" t="s">
        <v>322</v>
      </c>
      <c r="J6" t="s">
        <v>34</v>
      </c>
      <c r="K6" t="s">
        <v>36</v>
      </c>
      <c r="M6" t="s">
        <v>29</v>
      </c>
      <c r="N6">
        <v>87</v>
      </c>
      <c r="O6" t="e">
        <f>VLOOKUP(#REF!,Tabla14[],2,FALSE)</f>
        <v>#REF!</v>
      </c>
      <c r="P6" t="e">
        <f>Tabla10[[#This Row],[Columna1]]=Tabla10[[#This Row],[Columna2]]</f>
        <v>#REF!</v>
      </c>
    </row>
    <row r="7" spans="1:16" x14ac:dyDescent="0.25">
      <c r="A7">
        <v>88</v>
      </c>
      <c r="C7" t="s">
        <v>393</v>
      </c>
      <c r="D7" t="str">
        <f>"= '_"&amp;Tabla10[[#This Row],[id]]&amp;"',"</f>
        <v>= '_88',</v>
      </c>
      <c r="E7" t="str">
        <f>"[TablaPermisos."&amp;Tabla10[[#This Row],[mio]]&amp;"]            : number"</f>
        <v>[TablaPermisos.pedido_cancelar]            : number</v>
      </c>
      <c r="F7" t="str">
        <f>"this[TablaPermisos."&amp;Tabla10[[#This Row],[mio]]&amp;"]          = 0"</f>
        <v>this[TablaPermisos.pedido_cancelar]          = 0</v>
      </c>
      <c r="G7" t="str">
        <f>"  get "&amp;Tabla10[[#This Row],[mio]]&amp;"             () : boolean { return Boolean( this[TablaPermisos."&amp;Tabla10[[#This Row],[mio]]&amp;" ] ) }"</f>
        <v xml:space="preserve">  get pedido_cancelar             () : boolean { return Boolean( this[TablaPermisos.pedido_cancelar ] ) }</v>
      </c>
      <c r="H7" t="str">
        <f>Tabla10[[#This Row],[mio]]&amp;"              : boolean"</f>
        <v>pedido_cancelar              : boolean</v>
      </c>
      <c r="I7" t="s">
        <v>323</v>
      </c>
      <c r="J7" t="s">
        <v>34</v>
      </c>
      <c r="K7" t="s">
        <v>35</v>
      </c>
      <c r="L7" t="s">
        <v>37</v>
      </c>
      <c r="M7" t="s">
        <v>29</v>
      </c>
      <c r="N7">
        <v>88</v>
      </c>
      <c r="O7" t="e">
        <f>VLOOKUP(#REF!,Tabla14[],2,FALSE)</f>
        <v>#REF!</v>
      </c>
      <c r="P7" t="e">
        <f>Tabla10[[#This Row],[Columna1]]=Tabla10[[#This Row],[Columna2]]</f>
        <v>#REF!</v>
      </c>
    </row>
    <row r="8" spans="1:16" x14ac:dyDescent="0.25">
      <c r="A8">
        <v>89</v>
      </c>
      <c r="C8" t="s">
        <v>394</v>
      </c>
      <c r="D8" t="str">
        <f>"= '_"&amp;Tabla10[[#This Row],[id]]&amp;"',"</f>
        <v>= '_89',</v>
      </c>
      <c r="E8" t="str">
        <f>"[TablaPermisos."&amp;Tabla10[[#This Row],[mio]]&amp;"]            : number"</f>
        <v>[TablaPermisos.pedido_eliminar]            : number</v>
      </c>
      <c r="F8" t="str">
        <f>"this[TablaPermisos."&amp;Tabla10[[#This Row],[mio]]&amp;"]          = 0"</f>
        <v>this[TablaPermisos.pedido_eliminar]          = 0</v>
      </c>
      <c r="G8" t="str">
        <f>"  get "&amp;Tabla10[[#This Row],[mio]]&amp;"             () : boolean { return Boolean( this[TablaPermisos."&amp;Tabla10[[#This Row],[mio]]&amp;" ] ) }"</f>
        <v xml:space="preserve">  get pedido_eliminar             () : boolean { return Boolean( this[TablaPermisos.pedido_eliminar ] ) }</v>
      </c>
      <c r="H8" t="str">
        <f>Tabla10[[#This Row],[mio]]&amp;"              : boolean"</f>
        <v>pedido_eliminar              : boolean</v>
      </c>
      <c r="I8" t="s">
        <v>324</v>
      </c>
      <c r="J8" t="s">
        <v>34</v>
      </c>
      <c r="K8" t="s">
        <v>22</v>
      </c>
      <c r="M8" t="s">
        <v>29</v>
      </c>
      <c r="N8">
        <v>89</v>
      </c>
      <c r="O8" t="e">
        <f>VLOOKUP(#REF!,Tabla14[],2,FALSE)</f>
        <v>#REF!</v>
      </c>
      <c r="P8" t="e">
        <f>Tabla10[[#This Row],[Columna1]]=Tabla10[[#This Row],[Columna2]]</f>
        <v>#REF!</v>
      </c>
    </row>
    <row r="9" spans="1:16" x14ac:dyDescent="0.25">
      <c r="A9">
        <v>1421</v>
      </c>
      <c r="D9" t="str">
        <f>"= '_"&amp;Tabla10[[#This Row],[id]]&amp;"',"</f>
        <v>= '_1421',</v>
      </c>
      <c r="E9" t="str">
        <f>"[TablaPermisos."&amp;Tabla10[[#This Row],[mio]]&amp;"]            : number"</f>
        <v>[TablaPermisos.]            : number</v>
      </c>
      <c r="F9" t="str">
        <f>"this[TablaPermisos."&amp;Tabla10[[#This Row],[mio]]&amp;"]          = 0"</f>
        <v>this[TablaPermisos.]          = 0</v>
      </c>
      <c r="G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" t="str">
        <f>Tabla10[[#This Row],[mio]]&amp;"              : boolean"</f>
        <v xml:space="preserve">              : boolean</v>
      </c>
      <c r="I9" t="s">
        <v>325</v>
      </c>
      <c r="J9" t="s">
        <v>34</v>
      </c>
      <c r="K9" t="s">
        <v>34</v>
      </c>
      <c r="L9" t="s">
        <v>31</v>
      </c>
      <c r="M9" t="s">
        <v>25</v>
      </c>
      <c r="N9">
        <v>1421</v>
      </c>
      <c r="O9" t="e">
        <f>VLOOKUP(#REF!,Tabla14[],2,FALSE)</f>
        <v>#REF!</v>
      </c>
      <c r="P9" t="e">
        <f>Tabla10[[#This Row],[Columna1]]=Tabla10[[#This Row],[Columna2]]</f>
        <v>#REF!</v>
      </c>
    </row>
    <row r="10" spans="1:16" x14ac:dyDescent="0.25">
      <c r="A10">
        <v>1181</v>
      </c>
      <c r="C10" t="s">
        <v>365</v>
      </c>
      <c r="D10" t="str">
        <f>"= '_"&amp;Tabla10[[#This Row],[id]]&amp;"',"</f>
        <v>= '_1181',</v>
      </c>
      <c r="E10" t="str">
        <f>"[TablaPermisos."&amp;Tabla10[[#This Row],[mio]]&amp;"]            : number"</f>
        <v>[TablaPermisos.prove_ver]            : number</v>
      </c>
      <c r="F10" t="str">
        <f>"this[TablaPermisos."&amp;Tabla10[[#This Row],[mio]]&amp;"]          = 0"</f>
        <v>this[TablaPermisos.prove_ver]          = 0</v>
      </c>
      <c r="G10" t="str">
        <f>"  get "&amp;Tabla10[[#This Row],[mio]]&amp;"             () : boolean { return Boolean( this[TablaPermisos."&amp;Tabla10[[#This Row],[mio]]&amp;" ] ) }"</f>
        <v xml:space="preserve">  get prove_ver             () : boolean { return Boolean( this[TablaPermisos.prove_ver ] ) }</v>
      </c>
      <c r="H10" t="str">
        <f>Tabla10[[#This Row],[mio]]&amp;"              : boolean"</f>
        <v>prove_ver              : boolean</v>
      </c>
      <c r="I10" t="s">
        <v>349</v>
      </c>
      <c r="J10" t="s">
        <v>119</v>
      </c>
      <c r="K10" t="s">
        <v>8</v>
      </c>
      <c r="M10" t="s">
        <v>25</v>
      </c>
      <c r="N10">
        <v>1181</v>
      </c>
      <c r="O10" t="e">
        <f>VLOOKUP(#REF!,Tabla14[],2,FALSE)</f>
        <v>#REF!</v>
      </c>
      <c r="P10" t="e">
        <f>Tabla10[[#This Row],[Columna1]]=Tabla10[[#This Row],[Columna2]]</f>
        <v>#REF!</v>
      </c>
    </row>
    <row r="11" spans="1:16" x14ac:dyDescent="0.25">
      <c r="A11">
        <v>1182</v>
      </c>
      <c r="C11" t="s">
        <v>379</v>
      </c>
      <c r="D11" t="str">
        <f>"= '_"&amp;Tabla10[[#This Row],[id]]&amp;"',"</f>
        <v>= '_1182',</v>
      </c>
      <c r="E11" t="str">
        <f>"[TablaPermisos."&amp;Tabla10[[#This Row],[mio]]&amp;"]            : number"</f>
        <v>[TablaPermisos.prove_pedido_ver]            : number</v>
      </c>
      <c r="F11" t="str">
        <f>"this[TablaPermisos."&amp;Tabla10[[#This Row],[mio]]&amp;"]          = 0"</f>
        <v>this[TablaPermisos.prove_pedido_ver]          = 0</v>
      </c>
      <c r="G11" t="str">
        <f>"  get "&amp;Tabla10[[#This Row],[mio]]&amp;"             () : boolean { return Boolean( this[TablaPermisos."&amp;Tabla10[[#This Row],[mio]]&amp;" ] ) }"</f>
        <v xml:space="preserve">  get prove_pedido_ver             () : boolean { return Boolean( this[TablaPermisos.prove_pedido_ver ] ) }</v>
      </c>
      <c r="H11" t="str">
        <f>Tabla10[[#This Row],[mio]]&amp;"              : boolean"</f>
        <v>prove_pedido_ver              : boolean</v>
      </c>
      <c r="I11" t="s">
        <v>350</v>
      </c>
      <c r="J11" t="s">
        <v>119</v>
      </c>
      <c r="K11" t="s">
        <v>34</v>
      </c>
      <c r="L11" t="s">
        <v>8</v>
      </c>
      <c r="M11" t="s">
        <v>25</v>
      </c>
      <c r="N11">
        <v>1182</v>
      </c>
      <c r="O11" t="e">
        <f>VLOOKUP(#REF!,Tabla14[],2,FALSE)</f>
        <v>#REF!</v>
      </c>
      <c r="P11" t="e">
        <f>Tabla10[[#This Row],[Columna1]]=Tabla10[[#This Row],[Columna2]]</f>
        <v>#REF!</v>
      </c>
    </row>
    <row r="12" spans="1:16" x14ac:dyDescent="0.25">
      <c r="A12">
        <v>1183</v>
      </c>
      <c r="C12" t="s">
        <v>367</v>
      </c>
      <c r="D12" t="str">
        <f>"= '_"&amp;Tabla10[[#This Row],[id]]&amp;"',"</f>
        <v>= '_1183',</v>
      </c>
      <c r="E12" t="str">
        <f>"[TablaPermisos."&amp;Tabla10[[#This Row],[mio]]&amp;"]            : number"</f>
        <v>[TablaPermisos.prove_pedido_crear]            : number</v>
      </c>
      <c r="F12" t="str">
        <f>"this[TablaPermisos."&amp;Tabla10[[#This Row],[mio]]&amp;"]          = 0"</f>
        <v>this[TablaPermisos.prove_pedido_crear]          = 0</v>
      </c>
      <c r="G12" t="str">
        <f>"  get "&amp;Tabla10[[#This Row],[mio]]&amp;"             () : boolean { return Boolean( this[TablaPermisos."&amp;Tabla10[[#This Row],[mio]]&amp;" ] ) }"</f>
        <v xml:space="preserve">  get prove_pedido_crear             () : boolean { return Boolean( this[TablaPermisos.prove_pedido_crear ] ) }</v>
      </c>
      <c r="H12" t="str">
        <f>Tabla10[[#This Row],[mio]]&amp;"              : boolean"</f>
        <v>prove_pedido_crear              : boolean</v>
      </c>
      <c r="I12" t="s">
        <v>351</v>
      </c>
      <c r="J12" t="s">
        <v>119</v>
      </c>
      <c r="K12" t="s">
        <v>34</v>
      </c>
      <c r="L12" t="s">
        <v>11</v>
      </c>
      <c r="M12" t="s">
        <v>27</v>
      </c>
      <c r="N12">
        <v>1183</v>
      </c>
      <c r="O12" t="e">
        <f>VLOOKUP(#REF!,Tabla14[],2,FALSE)</f>
        <v>#REF!</v>
      </c>
      <c r="P12" t="e">
        <f>Tabla10[[#This Row],[Columna1]]=Tabla10[[#This Row],[Columna2]]</f>
        <v>#REF!</v>
      </c>
    </row>
    <row r="13" spans="1:16" x14ac:dyDescent="0.25">
      <c r="A13">
        <v>1184</v>
      </c>
      <c r="C13" t="s">
        <v>366</v>
      </c>
      <c r="D13" t="str">
        <f>"= '_"&amp;Tabla10[[#This Row],[id]]&amp;"',"</f>
        <v>= '_1184',</v>
      </c>
      <c r="E13" t="str">
        <f>"[TablaPermisos."&amp;Tabla10[[#This Row],[mio]]&amp;"]            : number"</f>
        <v>[TablaPermisos.prove_pedido_validar]            : number</v>
      </c>
      <c r="F13" t="str">
        <f>"this[TablaPermisos."&amp;Tabla10[[#This Row],[mio]]&amp;"]          = 0"</f>
        <v>this[TablaPermisos.prove_pedido_validar]          = 0</v>
      </c>
      <c r="G13" t="str">
        <f>"  get "&amp;Tabla10[[#This Row],[mio]]&amp;"             () : boolean { return Boolean( this[TablaPermisos."&amp;Tabla10[[#This Row],[mio]]&amp;" ] ) }"</f>
        <v xml:space="preserve">  get prove_pedido_validar             () : boolean { return Boolean( this[TablaPermisos.prove_pedido_validar ] ) }</v>
      </c>
      <c r="H13" t="str">
        <f>Tabla10[[#This Row],[mio]]&amp;"              : boolean"</f>
        <v>prove_pedido_validar              : boolean</v>
      </c>
      <c r="I13" t="s">
        <v>352</v>
      </c>
      <c r="J13" t="s">
        <v>119</v>
      </c>
      <c r="K13" t="s">
        <v>123</v>
      </c>
      <c r="L13" t="s">
        <v>16</v>
      </c>
      <c r="M13" t="s">
        <v>27</v>
      </c>
      <c r="N13">
        <v>1184</v>
      </c>
      <c r="O13" t="e">
        <f>VLOOKUP(#REF!,Tabla14[],2,FALSE)</f>
        <v>#REF!</v>
      </c>
      <c r="P13" t="e">
        <f>Tabla10[[#This Row],[Columna1]]=Tabla10[[#This Row],[Columna2]]</f>
        <v>#REF!</v>
      </c>
    </row>
    <row r="14" spans="1:16" x14ac:dyDescent="0.25">
      <c r="A14">
        <v>1185</v>
      </c>
      <c r="C14" t="s">
        <v>368</v>
      </c>
      <c r="D14" t="str">
        <f>"= '_"&amp;Tabla10[[#This Row],[id]]&amp;"',"</f>
        <v>= '_1185',</v>
      </c>
      <c r="E14" t="str">
        <f>"[TablaPermisos."&amp;Tabla10[[#This Row],[mio]]&amp;"]            : number"</f>
        <v>[TablaPermisos.prove_pedido_aprobar]            : number</v>
      </c>
      <c r="F14" t="str">
        <f>"this[TablaPermisos."&amp;Tabla10[[#This Row],[mio]]&amp;"]          = 0"</f>
        <v>this[TablaPermisos.prove_pedido_aprobar]          = 0</v>
      </c>
      <c r="G14" t="str">
        <f>"  get "&amp;Tabla10[[#This Row],[mio]]&amp;"             () : boolean { return Boolean( this[TablaPermisos."&amp;Tabla10[[#This Row],[mio]]&amp;" ] ) }"</f>
        <v xml:space="preserve">  get prove_pedido_aprobar             () : boolean { return Boolean( this[TablaPermisos.prove_pedido_aprobar ] ) }</v>
      </c>
      <c r="H14" t="str">
        <f>Tabla10[[#This Row],[mio]]&amp;"              : boolean"</f>
        <v>prove_pedido_aprobar              : boolean</v>
      </c>
      <c r="I14" t="s">
        <v>353</v>
      </c>
      <c r="J14" t="s">
        <v>119</v>
      </c>
      <c r="K14" t="s">
        <v>34</v>
      </c>
      <c r="L14" t="s">
        <v>125</v>
      </c>
      <c r="M14" t="s">
        <v>27</v>
      </c>
      <c r="N14">
        <v>1185</v>
      </c>
      <c r="O14" t="e">
        <f>VLOOKUP(#REF!,Tabla14[],2,FALSE)</f>
        <v>#REF!</v>
      </c>
      <c r="P14" t="e">
        <f>Tabla10[[#This Row],[Columna1]]=Tabla10[[#This Row],[Columna2]]</f>
        <v>#REF!</v>
      </c>
    </row>
    <row r="15" spans="1:16" x14ac:dyDescent="0.25">
      <c r="A15">
        <v>1186</v>
      </c>
      <c r="C15" t="s">
        <v>369</v>
      </c>
      <c r="D15" t="str">
        <f>"= '_"&amp;Tabla10[[#This Row],[id]]&amp;"',"</f>
        <v>= '_1186',</v>
      </c>
      <c r="E15" t="str">
        <f>"[TablaPermisos."&amp;Tabla10[[#This Row],[mio]]&amp;"]            : number"</f>
        <v>[TablaPermisos.prove_pedido_solicitar]            : number</v>
      </c>
      <c r="F15" t="str">
        <f>"this[TablaPermisos."&amp;Tabla10[[#This Row],[mio]]&amp;"]          = 0"</f>
        <v>this[TablaPermisos.prove_pedido_solicitar]          = 0</v>
      </c>
      <c r="G15" t="str">
        <f>"  get "&amp;Tabla10[[#This Row],[mio]]&amp;"             () : boolean { return Boolean( this[TablaPermisos."&amp;Tabla10[[#This Row],[mio]]&amp;" ] ) }"</f>
        <v xml:space="preserve">  get prove_pedido_solicitar             () : boolean { return Boolean( this[TablaPermisos.prove_pedido_solicitar ] ) }</v>
      </c>
      <c r="H15" t="str">
        <f>Tabla10[[#This Row],[mio]]&amp;"              : boolean"</f>
        <v>prove_pedido_solicitar              : boolean</v>
      </c>
      <c r="I15" t="s">
        <v>354</v>
      </c>
      <c r="J15" t="s">
        <v>119</v>
      </c>
      <c r="K15" t="s">
        <v>34</v>
      </c>
      <c r="L15" t="s">
        <v>127</v>
      </c>
      <c r="M15" t="s">
        <v>27</v>
      </c>
      <c r="N15">
        <v>1186</v>
      </c>
      <c r="O15" t="e">
        <f>VLOOKUP(#REF!,Tabla14[],2,FALSE)</f>
        <v>#REF!</v>
      </c>
      <c r="P15" t="e">
        <f>Tabla10[[#This Row],[Columna1]]=Tabla10[[#This Row],[Columna2]]</f>
        <v>#REF!</v>
      </c>
    </row>
    <row r="16" spans="1:16" x14ac:dyDescent="0.25">
      <c r="A16">
        <v>1187</v>
      </c>
      <c r="C16" t="s">
        <v>370</v>
      </c>
      <c r="D16" t="str">
        <f>"= '_"&amp;Tabla10[[#This Row],[id]]&amp;"',"</f>
        <v>= '_1187',</v>
      </c>
      <c r="E16" t="str">
        <f>"[TablaPermisos."&amp;Tabla10[[#This Row],[mio]]&amp;"]            : number"</f>
        <v>[TablaPermisos.prove_pedido_recibir]            : number</v>
      </c>
      <c r="F16" t="str">
        <f>"this[TablaPermisos."&amp;Tabla10[[#This Row],[mio]]&amp;"]          = 0"</f>
        <v>this[TablaPermisos.prove_pedido_recibir]          = 0</v>
      </c>
      <c r="G16" t="str">
        <f>"  get "&amp;Tabla10[[#This Row],[mio]]&amp;"             () : boolean { return Boolean( this[TablaPermisos."&amp;Tabla10[[#This Row],[mio]]&amp;" ] ) }"</f>
        <v xml:space="preserve">  get prove_pedido_recibir             () : boolean { return Boolean( this[TablaPermisos.prove_pedido_recibir ] ) }</v>
      </c>
      <c r="H16" t="str">
        <f>Tabla10[[#This Row],[mio]]&amp;"              : boolean"</f>
        <v>prove_pedido_recibir              : boolean</v>
      </c>
      <c r="I16" t="s">
        <v>355</v>
      </c>
      <c r="J16" t="s">
        <v>119</v>
      </c>
      <c r="K16" t="s">
        <v>34</v>
      </c>
      <c r="L16" t="s">
        <v>129</v>
      </c>
      <c r="M16" t="s">
        <v>29</v>
      </c>
      <c r="N16">
        <v>1187</v>
      </c>
      <c r="O16" t="e">
        <f>VLOOKUP(#REF!,Tabla14[],2,FALSE)</f>
        <v>#REF!</v>
      </c>
      <c r="P16" t="e">
        <f>Tabla10[[#This Row],[Columna1]]=Tabla10[[#This Row],[Columna2]]</f>
        <v>#REF!</v>
      </c>
    </row>
    <row r="17" spans="1:16" x14ac:dyDescent="0.25">
      <c r="A17">
        <v>1188</v>
      </c>
      <c r="C17" t="s">
        <v>371</v>
      </c>
      <c r="D17" t="str">
        <f>"= '_"&amp;Tabla10[[#This Row],[id]]&amp;"',"</f>
        <v>= '_1188',</v>
      </c>
      <c r="E17" t="str">
        <f>"[TablaPermisos."&amp;Tabla10[[#This Row],[mio]]&amp;"]            : number"</f>
        <v>[TablaPermisos.prove_pedido_eliminar]            : number</v>
      </c>
      <c r="F17" t="str">
        <f>"this[TablaPermisos."&amp;Tabla10[[#This Row],[mio]]&amp;"]          = 0"</f>
        <v>this[TablaPermisos.prove_pedido_eliminar]          = 0</v>
      </c>
      <c r="G17" t="str">
        <f>"  get "&amp;Tabla10[[#This Row],[mio]]&amp;"             () : boolean { return Boolean( this[TablaPermisos."&amp;Tabla10[[#This Row],[mio]]&amp;" ] ) }"</f>
        <v xml:space="preserve">  get prove_pedido_eliminar             () : boolean { return Boolean( this[TablaPermisos.prove_pedido_eliminar ] ) }</v>
      </c>
      <c r="H17" t="str">
        <f>Tabla10[[#This Row],[mio]]&amp;"              : boolean"</f>
        <v>prove_pedido_eliminar              : boolean</v>
      </c>
      <c r="I17" t="s">
        <v>356</v>
      </c>
      <c r="J17" t="s">
        <v>119</v>
      </c>
      <c r="K17" t="s">
        <v>34</v>
      </c>
      <c r="L17" t="s">
        <v>22</v>
      </c>
      <c r="M17" t="s">
        <v>29</v>
      </c>
      <c r="N17">
        <v>1188</v>
      </c>
      <c r="O17" t="e">
        <f>VLOOKUP(#REF!,Tabla14[],2,FALSE)</f>
        <v>#REF!</v>
      </c>
      <c r="P17" t="e">
        <f>Tabla10[[#This Row],[Columna1]]=Tabla10[[#This Row],[Columna2]]</f>
        <v>#REF!</v>
      </c>
    </row>
    <row r="18" spans="1:16" x14ac:dyDescent="0.25">
      <c r="A18">
        <v>1189</v>
      </c>
      <c r="C18" t="s">
        <v>372</v>
      </c>
      <c r="D18" t="str">
        <f>"= '_"&amp;Tabla10[[#This Row],[id]]&amp;"',"</f>
        <v>= '_1189',</v>
      </c>
      <c r="E18" t="str">
        <f>"[TablaPermisos."&amp;Tabla10[[#This Row],[mio]]&amp;"]            : number"</f>
        <v>[TablaPermisos.prove_pedido_marcar]            : number</v>
      </c>
      <c r="F18" t="str">
        <f>"this[TablaPermisos."&amp;Tabla10[[#This Row],[mio]]&amp;"]          = 0"</f>
        <v>this[TablaPermisos.prove_pedido_marcar]          = 0</v>
      </c>
      <c r="G18" t="str">
        <f>"  get "&amp;Tabla10[[#This Row],[mio]]&amp;"             () : boolean { return Boolean( this[TablaPermisos."&amp;Tabla10[[#This Row],[mio]]&amp;" ] ) }"</f>
        <v xml:space="preserve">  get prove_pedido_marcar             () : boolean { return Boolean( this[TablaPermisos.prove_pedido_marcar ] ) }</v>
      </c>
      <c r="H18" t="str">
        <f>Tabla10[[#This Row],[mio]]&amp;"              : boolean"</f>
        <v>prove_pedido_marcar              : boolean</v>
      </c>
      <c r="I18" t="s">
        <v>357</v>
      </c>
      <c r="J18" t="s">
        <v>119</v>
      </c>
      <c r="K18" t="s">
        <v>132</v>
      </c>
      <c r="L18" t="s">
        <v>133</v>
      </c>
      <c r="M18" t="s">
        <v>27</v>
      </c>
      <c r="N18">
        <v>1189</v>
      </c>
      <c r="O18" t="e">
        <f>VLOOKUP(#REF!,Tabla14[],2,FALSE)</f>
        <v>#REF!</v>
      </c>
      <c r="P18" t="e">
        <f>Tabla10[[#This Row],[Columna1]]=Tabla10[[#This Row],[Columna2]]</f>
        <v>#REF!</v>
      </c>
    </row>
    <row r="19" spans="1:16" x14ac:dyDescent="0.25">
      <c r="A19">
        <v>1191</v>
      </c>
      <c r="D19" t="str">
        <f>"= '_"&amp;Tabla10[[#This Row],[id]]&amp;"',"</f>
        <v>= '_1191',</v>
      </c>
      <c r="E19" t="str">
        <f>"[TablaPermisos."&amp;Tabla10[[#This Row],[mio]]&amp;"]            : number"</f>
        <v>[TablaPermisos.]            : number</v>
      </c>
      <c r="F19" t="str">
        <f>"this[TablaPermisos."&amp;Tabla10[[#This Row],[mio]]&amp;"]          = 0"</f>
        <v>this[TablaPermisos.]          = 0</v>
      </c>
      <c r="G1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9" t="str">
        <f>Tabla10[[#This Row],[mio]]&amp;"              : boolean"</f>
        <v xml:space="preserve">              : boolean</v>
      </c>
      <c r="I19" t="s">
        <v>358</v>
      </c>
      <c r="J19" t="s">
        <v>119</v>
      </c>
      <c r="K19" t="s">
        <v>34</v>
      </c>
      <c r="L19" t="s">
        <v>31</v>
      </c>
      <c r="M19" t="s">
        <v>25</v>
      </c>
      <c r="N19">
        <v>1191</v>
      </c>
      <c r="O19" t="e">
        <f>VLOOKUP(#REF!,Tabla14[],2,FALSE)</f>
        <v>#REF!</v>
      </c>
      <c r="P19" t="e">
        <f>Tabla10[[#This Row],[Columna1]]=Tabla10[[#This Row],[Columna2]]</f>
        <v>#REF!</v>
      </c>
    </row>
    <row r="20" spans="1:16" x14ac:dyDescent="0.25">
      <c r="A20">
        <v>1231</v>
      </c>
      <c r="D20" t="str">
        <f>"= '_"&amp;Tabla10[[#This Row],[id]]&amp;"',"</f>
        <v>= '_1231',</v>
      </c>
      <c r="E20" t="str">
        <f>"[TablaPermisos."&amp;Tabla10[[#This Row],[mio]]&amp;"]            : number"</f>
        <v>[TablaPermisos.]            : number</v>
      </c>
      <c r="F20" t="str">
        <f>"this[TablaPermisos."&amp;Tabla10[[#This Row],[mio]]&amp;"]          = 0"</f>
        <v>this[TablaPermisos.]          = 0</v>
      </c>
      <c r="G2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20" t="str">
        <f>Tabla10[[#This Row],[mio]]&amp;"              : boolean"</f>
        <v xml:space="preserve">              : boolean</v>
      </c>
      <c r="I20" t="s">
        <v>359</v>
      </c>
      <c r="J20" t="s">
        <v>119</v>
      </c>
      <c r="K20" t="s">
        <v>7</v>
      </c>
      <c r="L20" t="s">
        <v>8</v>
      </c>
      <c r="M20" t="s">
        <v>25</v>
      </c>
      <c r="N20">
        <v>1231</v>
      </c>
      <c r="O20" t="e">
        <f>VLOOKUP(#REF!,Tabla14[],2,FALSE)</f>
        <v>#REF!</v>
      </c>
      <c r="P20" t="e">
        <f>Tabla10[[#This Row],[Columna1]]=Tabla10[[#This Row],[Columna2]]</f>
        <v>#REF!</v>
      </c>
    </row>
    <row r="21" spans="1:16" x14ac:dyDescent="0.25">
      <c r="A21">
        <v>1232</v>
      </c>
      <c r="D21" t="str">
        <f>"= '_"&amp;Tabla10[[#This Row],[id]]&amp;"',"</f>
        <v>= '_1232',</v>
      </c>
      <c r="E21" t="str">
        <f>"[TablaPermisos."&amp;Tabla10[[#This Row],[mio]]&amp;"]            : number"</f>
        <v>[TablaPermisos.]            : number</v>
      </c>
      <c r="F21" t="str">
        <f>"this[TablaPermisos."&amp;Tabla10[[#This Row],[mio]]&amp;"]          = 0"</f>
        <v>this[TablaPermisos.]          = 0</v>
      </c>
      <c r="G2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21" t="str">
        <f>Tabla10[[#This Row],[mio]]&amp;"              : boolean"</f>
        <v xml:space="preserve">              : boolean</v>
      </c>
      <c r="I21" t="s">
        <v>360</v>
      </c>
      <c r="J21" t="s">
        <v>119</v>
      </c>
      <c r="K21" t="s">
        <v>7</v>
      </c>
      <c r="L21" t="s">
        <v>11</v>
      </c>
      <c r="M21" t="s">
        <v>27</v>
      </c>
      <c r="N21">
        <v>1232</v>
      </c>
      <c r="O21" t="e">
        <f>VLOOKUP(#REF!,Tabla14[],2,FALSE)</f>
        <v>#REF!</v>
      </c>
      <c r="P21" t="e">
        <f>Tabla10[[#This Row],[Columna1]]=Tabla10[[#This Row],[Columna2]]</f>
        <v>#REF!</v>
      </c>
    </row>
    <row r="22" spans="1:16" x14ac:dyDescent="0.25">
      <c r="A22">
        <v>1233</v>
      </c>
      <c r="D22" t="str">
        <f>"= '_"&amp;Tabla10[[#This Row],[id]]&amp;"',"</f>
        <v>= '_1233',</v>
      </c>
      <c r="E22" t="str">
        <f>"[TablaPermisos."&amp;Tabla10[[#This Row],[mio]]&amp;"]            : number"</f>
        <v>[TablaPermisos.]            : number</v>
      </c>
      <c r="F22" t="str">
        <f>"this[TablaPermisos."&amp;Tabla10[[#This Row],[mio]]&amp;"]          = 0"</f>
        <v>this[TablaPermisos.]          = 0</v>
      </c>
      <c r="G2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22" t="str">
        <f>Tabla10[[#This Row],[mio]]&amp;"              : boolean"</f>
        <v xml:space="preserve">              : boolean</v>
      </c>
      <c r="I22" t="s">
        <v>361</v>
      </c>
      <c r="J22" t="s">
        <v>119</v>
      </c>
      <c r="K22" t="s">
        <v>138</v>
      </c>
      <c r="L22" t="s">
        <v>16</v>
      </c>
      <c r="M22" t="s">
        <v>27</v>
      </c>
      <c r="N22">
        <v>1233</v>
      </c>
      <c r="O22" t="e">
        <f>VLOOKUP(#REF!,Tabla14[],2,FALSE)</f>
        <v>#REF!</v>
      </c>
      <c r="P22" t="e">
        <f>Tabla10[[#This Row],[Columna1]]=Tabla10[[#This Row],[Columna2]]</f>
        <v>#REF!</v>
      </c>
    </row>
    <row r="23" spans="1:16" x14ac:dyDescent="0.25">
      <c r="A23">
        <v>1234</v>
      </c>
      <c r="D23" t="str">
        <f>"= '_"&amp;Tabla10[[#This Row],[id]]&amp;"',"</f>
        <v>= '_1234',</v>
      </c>
      <c r="E23" t="str">
        <f>"[TablaPermisos."&amp;Tabla10[[#This Row],[mio]]&amp;"]            : number"</f>
        <v>[TablaPermisos.]            : number</v>
      </c>
      <c r="F23" t="str">
        <f>"this[TablaPermisos."&amp;Tabla10[[#This Row],[mio]]&amp;"]          = 0"</f>
        <v>this[TablaPermisos.]          = 0</v>
      </c>
      <c r="G2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23" t="str">
        <f>Tabla10[[#This Row],[mio]]&amp;"              : boolean"</f>
        <v xml:space="preserve">              : boolean</v>
      </c>
      <c r="I23" t="s">
        <v>362</v>
      </c>
      <c r="J23" t="s">
        <v>119</v>
      </c>
      <c r="K23" t="s">
        <v>7</v>
      </c>
      <c r="L23" t="s">
        <v>22</v>
      </c>
      <c r="M23" t="s">
        <v>29</v>
      </c>
      <c r="N23">
        <v>1234</v>
      </c>
      <c r="O23" t="e">
        <f>VLOOKUP(#REF!,Tabla14[],2,FALSE)</f>
        <v>#REF!</v>
      </c>
      <c r="P23" t="e">
        <f>Tabla10[[#This Row],[Columna1]]=Tabla10[[#This Row],[Columna2]]</f>
        <v>#REF!</v>
      </c>
    </row>
    <row r="24" spans="1:16" x14ac:dyDescent="0.25">
      <c r="A24">
        <v>1235</v>
      </c>
      <c r="D24" t="str">
        <f>"= '_"&amp;Tabla10[[#This Row],[id]]&amp;"',"</f>
        <v>= '_1235',</v>
      </c>
      <c r="E24" t="str">
        <f>"[TablaPermisos."&amp;Tabla10[[#This Row],[mio]]&amp;"]            : number"</f>
        <v>[TablaPermisos.]            : number</v>
      </c>
      <c r="F24" t="str">
        <f>"this[TablaPermisos."&amp;Tabla10[[#This Row],[mio]]&amp;"]          = 0"</f>
        <v>this[TablaPermisos.]          = 0</v>
      </c>
      <c r="G2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24" t="str">
        <f>Tabla10[[#This Row],[mio]]&amp;"              : boolean"</f>
        <v xml:space="preserve">              : boolean</v>
      </c>
      <c r="I24" t="s">
        <v>363</v>
      </c>
      <c r="J24" t="s">
        <v>119</v>
      </c>
      <c r="K24" t="s">
        <v>138</v>
      </c>
      <c r="L24" t="s">
        <v>18</v>
      </c>
      <c r="M24" t="s">
        <v>9</v>
      </c>
      <c r="N24">
        <v>1235</v>
      </c>
      <c r="O24" t="e">
        <f>VLOOKUP(#REF!,Tabla14[],2,FALSE)</f>
        <v>#REF!</v>
      </c>
      <c r="P24" t="e">
        <f>Tabla10[[#This Row],[Columna1]]=Tabla10[[#This Row],[Columna2]]</f>
        <v>#REF!</v>
      </c>
    </row>
    <row r="25" spans="1:16" x14ac:dyDescent="0.25">
      <c r="A25">
        <v>1236</v>
      </c>
      <c r="D25" t="str">
        <f>"= '_"&amp;Tabla10[[#This Row],[id]]&amp;"',"</f>
        <v>= '_1236',</v>
      </c>
      <c r="E25" t="str">
        <f>"[TablaPermisos."&amp;Tabla10[[#This Row],[mio]]&amp;"]            : number"</f>
        <v>[TablaPermisos.]            : number</v>
      </c>
      <c r="F25" t="str">
        <f>"this[TablaPermisos."&amp;Tabla10[[#This Row],[mio]]&amp;"]          = 0"</f>
        <v>this[TablaPermisos.]          = 0</v>
      </c>
      <c r="G2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25" t="str">
        <f>Tabla10[[#This Row],[mio]]&amp;"              : boolean"</f>
        <v xml:space="preserve">              : boolean</v>
      </c>
      <c r="I25" t="s">
        <v>364</v>
      </c>
      <c r="J25" t="s">
        <v>119</v>
      </c>
      <c r="K25" t="s">
        <v>7</v>
      </c>
      <c r="L25" t="s">
        <v>31</v>
      </c>
      <c r="M25" t="s">
        <v>25</v>
      </c>
      <c r="N25">
        <v>1236</v>
      </c>
      <c r="O25" t="e">
        <f>VLOOKUP(#REF!,Tabla14[],2,FALSE)</f>
        <v>#REF!</v>
      </c>
      <c r="P25" t="e">
        <f>Tabla10[[#This Row],[Columna1]]=Tabla10[[#This Row],[Columna2]]</f>
        <v>#REF!</v>
      </c>
    </row>
    <row r="26" spans="1:16" x14ac:dyDescent="0.25">
      <c r="A26">
        <v>59001</v>
      </c>
      <c r="C26" t="s">
        <v>373</v>
      </c>
      <c r="D26" t="str">
        <f>"= '_"&amp;Tabla10[[#This Row],[id]]&amp;"',"</f>
        <v>= '_59001',</v>
      </c>
      <c r="E26" t="str">
        <f>"[TablaPermisos."&amp;Tabla10[[#This Row],[mio]]&amp;"]            : number"</f>
        <v>[TablaPermisos.margen_ver]            : number</v>
      </c>
      <c r="F26" t="str">
        <f>"this[TablaPermisos."&amp;Tabla10[[#This Row],[mio]]&amp;"]          = 0"</f>
        <v>this[TablaPermisos.margen_ver]          = 0</v>
      </c>
      <c r="G26" t="str">
        <f>"  get "&amp;Tabla10[[#This Row],[mio]]&amp;"             () : boolean { return Boolean( this[TablaPermisos."&amp;Tabla10[[#This Row],[mio]]&amp;" ] ) }"</f>
        <v xml:space="preserve">  get margen_ver             () : boolean { return Boolean( this[TablaPermisos.margen_ver ] ) }</v>
      </c>
      <c r="H26" t="str">
        <f>Tabla10[[#This Row],[mio]]&amp;"              : boolean"</f>
        <v>margen_ver              : boolean</v>
      </c>
      <c r="I26" t="s">
        <v>326</v>
      </c>
      <c r="J26" t="s">
        <v>166</v>
      </c>
      <c r="K26" t="s">
        <v>167</v>
      </c>
      <c r="M26" t="s">
        <v>25</v>
      </c>
      <c r="N26">
        <v>59001</v>
      </c>
      <c r="O26" t="e">
        <f>VLOOKUP(#REF!,Tabla14[],2,FALSE)</f>
        <v>#REF!</v>
      </c>
      <c r="P26" t="e">
        <f>Tabla10[[#This Row],[Columna1]]=Tabla10[[#This Row],[Columna2]]</f>
        <v>#REF!</v>
      </c>
    </row>
    <row r="27" spans="1:16" x14ac:dyDescent="0.25">
      <c r="A27">
        <v>59002</v>
      </c>
      <c r="C27" t="s">
        <v>374</v>
      </c>
      <c r="D27" t="str">
        <f>"= '_"&amp;Tabla10[[#This Row],[id]]&amp;"',"</f>
        <v>= '_59002',</v>
      </c>
      <c r="E27" t="str">
        <f>"[TablaPermisos."&amp;Tabla10[[#This Row],[mio]]&amp;"]            : number"</f>
        <v>[TablaPermisos.margen_definir]            : number</v>
      </c>
      <c r="F27" t="str">
        <f>"this[TablaPermisos."&amp;Tabla10[[#This Row],[mio]]&amp;"]          = 0"</f>
        <v>this[TablaPermisos.margen_definir]          = 0</v>
      </c>
      <c r="G27" t="str">
        <f>"  get "&amp;Tabla10[[#This Row],[mio]]&amp;"             () : boolean { return Boolean( this[TablaPermisos."&amp;Tabla10[[#This Row],[mio]]&amp;" ] ) }"</f>
        <v xml:space="preserve">  get margen_definir             () : boolean { return Boolean( this[TablaPermisos.margen_definir ] ) }</v>
      </c>
      <c r="H27" t="str">
        <f>Tabla10[[#This Row],[mio]]&amp;"              : boolean"</f>
        <v>margen_definir              : boolean</v>
      </c>
      <c r="I27" t="s">
        <v>327</v>
      </c>
      <c r="J27" t="s">
        <v>166</v>
      </c>
      <c r="K27" t="s">
        <v>11</v>
      </c>
      <c r="M27" t="s">
        <v>27</v>
      </c>
      <c r="N27">
        <v>59002</v>
      </c>
      <c r="O27" t="e">
        <f>VLOOKUP(#REF!,Tabla14[],2,FALSE)</f>
        <v>#REF!</v>
      </c>
      <c r="P27" t="e">
        <f>Tabla10[[#This Row],[Columna1]]=Tabla10[[#This Row],[Columna2]]</f>
        <v>#REF!</v>
      </c>
    </row>
    <row r="28" spans="1:16" x14ac:dyDescent="0.25">
      <c r="A28">
        <v>59003</v>
      </c>
      <c r="C28" t="s">
        <v>378</v>
      </c>
      <c r="D28" t="str">
        <f>"= '_"&amp;Tabla10[[#This Row],[id]]&amp;"',"</f>
        <v>= '_59003',</v>
      </c>
      <c r="E28" t="str">
        <f>"[TablaPermisos."&amp;Tabla10[[#This Row],[mio]]&amp;"]            : number"</f>
        <v>[TablaPermisos.margen_ver_todo]            : number</v>
      </c>
      <c r="F28" t="str">
        <f>"this[TablaPermisos."&amp;Tabla10[[#This Row],[mio]]&amp;"]          = 0"</f>
        <v>this[TablaPermisos.margen_ver_todo]          = 0</v>
      </c>
      <c r="G28" t="str">
        <f>"  get "&amp;Tabla10[[#This Row],[mio]]&amp;"             () : boolean { return Boolean( this[TablaPermisos."&amp;Tabla10[[#This Row],[mio]]&amp;" ] ) }"</f>
        <v xml:space="preserve">  get margen_ver_todo             () : boolean { return Boolean( this[TablaPermisos.margen_ver_todo ] ) }</v>
      </c>
      <c r="H28" t="str">
        <f>Tabla10[[#This Row],[mio]]&amp;"              : boolean"</f>
        <v>margen_ver_todo              : boolean</v>
      </c>
      <c r="I28" t="s">
        <v>328</v>
      </c>
      <c r="J28" t="s">
        <v>166</v>
      </c>
      <c r="K28" t="s">
        <v>97</v>
      </c>
      <c r="L28" t="s">
        <v>169</v>
      </c>
      <c r="M28" t="s">
        <v>25</v>
      </c>
      <c r="N28">
        <v>59003</v>
      </c>
      <c r="O28" t="e">
        <f>VLOOKUP(#REF!,Tabla14[],2,FALSE)</f>
        <v>#REF!</v>
      </c>
      <c r="P28" t="e">
        <f>Tabla10[[#This Row],[Columna1]]=Tabla10[[#This Row],[Columna2]]</f>
        <v>#REF!</v>
      </c>
    </row>
    <row r="29" spans="1:16" x14ac:dyDescent="0.25">
      <c r="A29">
        <v>31</v>
      </c>
      <c r="C29" t="s">
        <v>395</v>
      </c>
      <c r="D29" t="str">
        <f>"= '_"&amp;Tabla10[[#This Row],[id]]&amp;"',"</f>
        <v>= '_31',</v>
      </c>
      <c r="E29" t="str">
        <f>"[TablaPermisos."&amp;Tabla10[[#This Row],[mio]]&amp;"]            : number"</f>
        <v>[TablaPermisos.producto_ver]            : number</v>
      </c>
      <c r="F29" t="str">
        <f>"this[TablaPermisos."&amp;Tabla10[[#This Row],[mio]]&amp;"]          = 0"</f>
        <v>this[TablaPermisos.producto_ver]          = 0</v>
      </c>
      <c r="G29" t="str">
        <f>"  get "&amp;Tabla10[[#This Row],[mio]]&amp;"             () : boolean { return Boolean( this[TablaPermisos."&amp;Tabla10[[#This Row],[mio]]&amp;" ] ) }"</f>
        <v xml:space="preserve">  get producto_ver             () : boolean { return Boolean( this[TablaPermisos.producto_ver ] ) }</v>
      </c>
      <c r="H29" t="str">
        <f>Tabla10[[#This Row],[mio]]&amp;"              : boolean"</f>
        <v>producto_ver              : boolean</v>
      </c>
      <c r="I29" t="s">
        <v>329</v>
      </c>
      <c r="J29" t="s">
        <v>24</v>
      </c>
      <c r="K29" t="s">
        <v>8</v>
      </c>
      <c r="M29" t="s">
        <v>25</v>
      </c>
      <c r="N29">
        <v>31</v>
      </c>
      <c r="O29" t="e">
        <f>VLOOKUP(#REF!,Tabla14[],2,FALSE)</f>
        <v>#REF!</v>
      </c>
      <c r="P29" t="e">
        <f>Tabla10[[#This Row],[Columna1]]=Tabla10[[#This Row],[Columna2]]</f>
        <v>#REF!</v>
      </c>
    </row>
    <row r="30" spans="1:16" x14ac:dyDescent="0.25">
      <c r="A30">
        <v>32</v>
      </c>
      <c r="C30" t="s">
        <v>396</v>
      </c>
      <c r="D30" t="str">
        <f>"= '_"&amp;Tabla10[[#This Row],[id]]&amp;"',"</f>
        <v>= '_32',</v>
      </c>
      <c r="E30" t="str">
        <f>"[TablaPermisos."&amp;Tabla10[[#This Row],[mio]]&amp;"]            : number"</f>
        <v>[TablaPermisos.producto_crear]            : number</v>
      </c>
      <c r="F30" t="str">
        <f>"this[TablaPermisos."&amp;Tabla10[[#This Row],[mio]]&amp;"]          = 0"</f>
        <v>this[TablaPermisos.producto_crear]          = 0</v>
      </c>
      <c r="G30" t="str">
        <f>"  get "&amp;Tabla10[[#This Row],[mio]]&amp;"             () : boolean { return Boolean( this[TablaPermisos."&amp;Tabla10[[#This Row],[mio]]&amp;" ] ) }"</f>
        <v xml:space="preserve">  get producto_crear             () : boolean { return Boolean( this[TablaPermisos.producto_crear ] ) }</v>
      </c>
      <c r="H30" t="str">
        <f>Tabla10[[#This Row],[mio]]&amp;"              : boolean"</f>
        <v>producto_crear              : boolean</v>
      </c>
      <c r="I30" t="s">
        <v>330</v>
      </c>
      <c r="J30" t="s">
        <v>24</v>
      </c>
      <c r="K30" t="s">
        <v>11</v>
      </c>
      <c r="M30" t="s">
        <v>27</v>
      </c>
      <c r="N30">
        <v>32</v>
      </c>
      <c r="O30" t="e">
        <f>VLOOKUP(#REF!,Tabla14[],2,FALSE)</f>
        <v>#REF!</v>
      </c>
      <c r="P30" t="e">
        <f>Tabla10[[#This Row],[Columna1]]=Tabla10[[#This Row],[Columna2]]</f>
        <v>#REF!</v>
      </c>
    </row>
    <row r="31" spans="1:16" x14ac:dyDescent="0.25">
      <c r="A31">
        <v>34</v>
      </c>
      <c r="C31" t="s">
        <v>397</v>
      </c>
      <c r="D31" t="str">
        <f>"= '_"&amp;Tabla10[[#This Row],[id]]&amp;"',"</f>
        <v>= '_34',</v>
      </c>
      <c r="E31" t="str">
        <f>"[TablaPermisos."&amp;Tabla10[[#This Row],[mio]]&amp;"]            : number"</f>
        <v>[TablaPermisos.producto_borrar]            : number</v>
      </c>
      <c r="F31" t="str">
        <f>"this[TablaPermisos."&amp;Tabla10[[#This Row],[mio]]&amp;"]          = 0"</f>
        <v>this[TablaPermisos.producto_borrar]          = 0</v>
      </c>
      <c r="G31" t="str">
        <f>"  get "&amp;Tabla10[[#This Row],[mio]]&amp;"             () : boolean { return Boolean( this[TablaPermisos."&amp;Tabla10[[#This Row],[mio]]&amp;" ] ) }"</f>
        <v xml:space="preserve">  get producto_borrar             () : boolean { return Boolean( this[TablaPermisos.producto_borrar ] ) }</v>
      </c>
      <c r="H31" t="str">
        <f>Tabla10[[#This Row],[mio]]&amp;"              : boolean"</f>
        <v>producto_borrar              : boolean</v>
      </c>
      <c r="I31" t="s">
        <v>331</v>
      </c>
      <c r="J31" t="s">
        <v>24</v>
      </c>
      <c r="K31" t="s">
        <v>22</v>
      </c>
      <c r="M31" t="s">
        <v>29</v>
      </c>
      <c r="N31">
        <v>34</v>
      </c>
      <c r="O31" t="e">
        <f>VLOOKUP(#REF!,Tabla14[],2,FALSE)</f>
        <v>#REF!</v>
      </c>
      <c r="P31" t="e">
        <f>Tabla10[[#This Row],[Columna1]]=Tabla10[[#This Row],[Columna2]]</f>
        <v>#REF!</v>
      </c>
    </row>
    <row r="32" spans="1:16" x14ac:dyDescent="0.25">
      <c r="A32">
        <v>38</v>
      </c>
      <c r="C32" t="s">
        <v>398</v>
      </c>
      <c r="D32" t="str">
        <f>"= '_"&amp;Tabla10[[#This Row],[id]]&amp;"',"</f>
        <v>= '_38',</v>
      </c>
      <c r="E32" t="str">
        <f>"[TablaPermisos."&amp;Tabla10[[#This Row],[mio]]&amp;"]            : number"</f>
        <v>[TablaPermisos.producto_exportar]            : number</v>
      </c>
      <c r="F32" t="str">
        <f>"this[TablaPermisos."&amp;Tabla10[[#This Row],[mio]]&amp;"]          = 0"</f>
        <v>this[TablaPermisos.producto_exportar]          = 0</v>
      </c>
      <c r="G32" t="str">
        <f>"  get "&amp;Tabla10[[#This Row],[mio]]&amp;"             () : boolean { return Boolean( this[TablaPermisos."&amp;Tabla10[[#This Row],[mio]]&amp;" ] ) }"</f>
        <v xml:space="preserve">  get producto_exportar             () : boolean { return Boolean( this[TablaPermisos.producto_exportar ] ) }</v>
      </c>
      <c r="H32" t="str">
        <f>Tabla10[[#This Row],[mio]]&amp;"              : boolean"</f>
        <v>producto_exportar              : boolean</v>
      </c>
      <c r="I32" t="s">
        <v>332</v>
      </c>
      <c r="J32" t="s">
        <v>24</v>
      </c>
      <c r="K32" t="s">
        <v>31</v>
      </c>
      <c r="M32" t="s">
        <v>25</v>
      </c>
      <c r="N32">
        <v>38</v>
      </c>
      <c r="O32" t="e">
        <f>VLOOKUP(#REF!,Tabla14[],2,FALSE)</f>
        <v>#REF!</v>
      </c>
      <c r="P32" t="e">
        <f>Tabla10[[#This Row],[Columna1]]=Tabla10[[#This Row],[Columna2]]</f>
        <v>#REF!</v>
      </c>
    </row>
    <row r="33" spans="1:16" x14ac:dyDescent="0.25">
      <c r="A33">
        <v>39</v>
      </c>
      <c r="C33" t="s">
        <v>399</v>
      </c>
      <c r="D33" t="str">
        <f>"= '_"&amp;Tabla10[[#This Row],[id]]&amp;"',"</f>
        <v>= '_39',</v>
      </c>
      <c r="E33" t="str">
        <f>"[TablaPermisos."&amp;Tabla10[[#This Row],[mio]]&amp;"]            : number"</f>
        <v>[TablaPermisos.producto_no_precio_min]            : number</v>
      </c>
      <c r="F33" t="str">
        <f>"this[TablaPermisos."&amp;Tabla10[[#This Row],[mio]]&amp;"]          = 0"</f>
        <v>this[TablaPermisos.producto_no_precio_min]          = 0</v>
      </c>
      <c r="G33" t="str">
        <f>"  get "&amp;Tabla10[[#This Row],[mio]]&amp;"             () : boolean { return Boolean( this[TablaPermisos."&amp;Tabla10[[#This Row],[mio]]&amp;" ] ) }"</f>
        <v xml:space="preserve">  get producto_no_precio_min             () : boolean { return Boolean( this[TablaPermisos.producto_no_precio_min ] ) }</v>
      </c>
      <c r="H33" t="str">
        <f>Tabla10[[#This Row],[mio]]&amp;"              : boolean"</f>
        <v>producto_no_precio_min              : boolean</v>
      </c>
      <c r="I33" t="s">
        <v>333</v>
      </c>
      <c r="J33" t="s">
        <v>24</v>
      </c>
      <c r="K33" t="s">
        <v>33</v>
      </c>
      <c r="M33" t="s">
        <v>25</v>
      </c>
      <c r="N33">
        <v>39</v>
      </c>
      <c r="O33" t="e">
        <f>VLOOKUP(#REF!,Tabla14[],2,FALSE)</f>
        <v>#REF!</v>
      </c>
      <c r="P33" t="e">
        <f>Tabla10[[#This Row],[Columna1]]=Tabla10[[#This Row],[Columna2]]</f>
        <v>#REF!</v>
      </c>
    </row>
    <row r="34" spans="1:16" x14ac:dyDescent="0.25">
      <c r="A34">
        <v>121</v>
      </c>
      <c r="B34">
        <v>2</v>
      </c>
      <c r="C34" t="s">
        <v>380</v>
      </c>
      <c r="D34" t="str">
        <f>"= '_"&amp;Tabla10[[#This Row],[id]]&amp;"',"</f>
        <v>= '_121',</v>
      </c>
      <c r="E34" t="str">
        <f>"[TablaPermisos."&amp;Tabla10[[#This Row],[mio]]&amp;"]            : number"</f>
        <v>[TablaPermisos.terceros_ver]            : number</v>
      </c>
      <c r="F34" t="str">
        <f>"this[TablaPermisos."&amp;Tabla10[[#This Row],[mio]]&amp;"]          = 0"</f>
        <v>this[TablaPermisos.terceros_ver]          = 0</v>
      </c>
      <c r="G34" t="str">
        <f>"  get "&amp;Tabla10[[#This Row],[mio]]&amp;"             () : boolean { return Boolean( this[TablaPermisos."&amp;Tabla10[[#This Row],[mio]]&amp;" ] ) }"</f>
        <v xml:space="preserve">  get terceros_ver             () : boolean { return Boolean( this[TablaPermisos.terceros_ver ] ) }</v>
      </c>
      <c r="H34" t="str">
        <f>Tabla10[[#This Row],[mio]]&amp;"              : boolean"</f>
        <v>terceros_ver              : boolean</v>
      </c>
      <c r="I34" t="s">
        <v>60</v>
      </c>
      <c r="J34" t="s">
        <v>61</v>
      </c>
      <c r="K34" t="s">
        <v>8</v>
      </c>
      <c r="M34" t="s">
        <v>25</v>
      </c>
      <c r="N34">
        <v>121</v>
      </c>
      <c r="O34" t="e">
        <f>VLOOKUP(#REF!,Tabla14[],2,FALSE)</f>
        <v>#REF!</v>
      </c>
      <c r="P34" t="e">
        <f>Tabla10[[#This Row],[Columna1]]=Tabla10[[#This Row],[Columna2]]</f>
        <v>#REF!</v>
      </c>
    </row>
    <row r="35" spans="1:16" x14ac:dyDescent="0.25">
      <c r="A35">
        <v>122</v>
      </c>
      <c r="B35">
        <v>2</v>
      </c>
      <c r="C35" t="s">
        <v>381</v>
      </c>
      <c r="D35" t="str">
        <f>"= '_"&amp;Tabla10[[#This Row],[id]]&amp;"',"</f>
        <v>= '_122',</v>
      </c>
      <c r="E35" t="str">
        <f>"[TablaPermisos."&amp;Tabla10[[#This Row],[mio]]&amp;"]            : number"</f>
        <v>[TablaPermisos.terceros_crear]            : number</v>
      </c>
      <c r="F35" t="str">
        <f>"this[TablaPermisos."&amp;Tabla10[[#This Row],[mio]]&amp;"]          = 0"</f>
        <v>this[TablaPermisos.terceros_crear]          = 0</v>
      </c>
      <c r="G35" t="str">
        <f>"  get "&amp;Tabla10[[#This Row],[mio]]&amp;"             () : boolean { return Boolean( this[TablaPermisos."&amp;Tabla10[[#This Row],[mio]]&amp;" ] ) }"</f>
        <v xml:space="preserve">  get terceros_crear             () : boolean { return Boolean( this[TablaPermisos.terceros_crear ] ) }</v>
      </c>
      <c r="H35" t="str">
        <f>Tabla10[[#This Row],[mio]]&amp;"              : boolean"</f>
        <v>terceros_crear              : boolean</v>
      </c>
      <c r="I35" t="s">
        <v>62</v>
      </c>
      <c r="J35" t="s">
        <v>61</v>
      </c>
      <c r="K35" t="s">
        <v>11</v>
      </c>
      <c r="M35" t="s">
        <v>27</v>
      </c>
      <c r="N35">
        <v>122</v>
      </c>
      <c r="O35" t="e">
        <f>VLOOKUP(#REF!,Tabla14[],2,FALSE)</f>
        <v>#REF!</v>
      </c>
      <c r="P35" t="e">
        <f>Tabla10[[#This Row],[Columna1]]=Tabla10[[#This Row],[Columna2]]</f>
        <v>#REF!</v>
      </c>
    </row>
    <row r="36" spans="1:16" x14ac:dyDescent="0.25">
      <c r="A36">
        <v>125</v>
      </c>
      <c r="B36">
        <v>2</v>
      </c>
      <c r="C36" t="s">
        <v>382</v>
      </c>
      <c r="D36" t="str">
        <f>"= '_"&amp;Tabla10[[#This Row],[id]]&amp;"',"</f>
        <v>= '_125',</v>
      </c>
      <c r="E36" t="str">
        <f>"[TablaPermisos."&amp;Tabla10[[#This Row],[mio]]&amp;"]            : number"</f>
        <v>[TablaPermisos.terceros_borrar]            : number</v>
      </c>
      <c r="F36" t="str">
        <f>"this[TablaPermisos."&amp;Tabla10[[#This Row],[mio]]&amp;"]          = 0"</f>
        <v>this[TablaPermisos.terceros_borrar]          = 0</v>
      </c>
      <c r="G36" t="str">
        <f>"  get "&amp;Tabla10[[#This Row],[mio]]&amp;"             () : boolean { return Boolean( this[TablaPermisos."&amp;Tabla10[[#This Row],[mio]]&amp;" ] ) }"</f>
        <v xml:space="preserve">  get terceros_borrar             () : boolean { return Boolean( this[TablaPermisos.terceros_borrar ] ) }</v>
      </c>
      <c r="H36" t="str">
        <f>Tabla10[[#This Row],[mio]]&amp;"              : boolean"</f>
        <v>terceros_borrar              : boolean</v>
      </c>
      <c r="I36" t="s">
        <v>63</v>
      </c>
      <c r="J36" t="s">
        <v>61</v>
      </c>
      <c r="K36" t="s">
        <v>22</v>
      </c>
      <c r="M36" t="s">
        <v>29</v>
      </c>
      <c r="N36">
        <v>125</v>
      </c>
      <c r="O36" t="e">
        <f>VLOOKUP(#REF!,Tabla14[],2,FALSE)</f>
        <v>#REF!</v>
      </c>
      <c r="P36" t="e">
        <f>Tabla10[[#This Row],[Columna1]]=Tabla10[[#This Row],[Columna2]]</f>
        <v>#REF!</v>
      </c>
    </row>
    <row r="37" spans="1:16" x14ac:dyDescent="0.25">
      <c r="A37">
        <v>126</v>
      </c>
      <c r="B37">
        <v>2</v>
      </c>
      <c r="C37" t="s">
        <v>383</v>
      </c>
      <c r="D37" t="str">
        <f>"= '_"&amp;Tabla10[[#This Row],[id]]&amp;"',"</f>
        <v>= '_126',</v>
      </c>
      <c r="E37" t="str">
        <f>"[TablaPermisos."&amp;Tabla10[[#This Row],[mio]]&amp;"]            : number"</f>
        <v>[TablaPermisos.terceros_exportar]            : number</v>
      </c>
      <c r="F37" t="str">
        <f>"this[TablaPermisos."&amp;Tabla10[[#This Row],[mio]]&amp;"]          = 0"</f>
        <v>this[TablaPermisos.terceros_exportar]          = 0</v>
      </c>
      <c r="G37" t="str">
        <f>"  get "&amp;Tabla10[[#This Row],[mio]]&amp;"             () : boolean { return Boolean( this[TablaPermisos."&amp;Tabla10[[#This Row],[mio]]&amp;" ] ) }"</f>
        <v xml:space="preserve">  get terceros_exportar             () : boolean { return Boolean( this[TablaPermisos.terceros_exportar ] ) }</v>
      </c>
      <c r="H37" t="str">
        <f>Tabla10[[#This Row],[mio]]&amp;"              : boolean"</f>
        <v>terceros_exportar              : boolean</v>
      </c>
      <c r="I37" t="s">
        <v>64</v>
      </c>
      <c r="J37" t="s">
        <v>61</v>
      </c>
      <c r="K37" t="s">
        <v>31</v>
      </c>
      <c r="M37" t="s">
        <v>25</v>
      </c>
      <c r="N37">
        <v>126</v>
      </c>
      <c r="O37" t="e">
        <f>VLOOKUP(#REF!,Tabla14[],2,FALSE)</f>
        <v>#REF!</v>
      </c>
      <c r="P37" t="e">
        <f>Tabla10[[#This Row],[Columna1]]=Tabla10[[#This Row],[Columna2]]</f>
        <v>#REF!</v>
      </c>
    </row>
    <row r="38" spans="1:16" x14ac:dyDescent="0.25">
      <c r="A38">
        <v>262</v>
      </c>
      <c r="B38">
        <v>2</v>
      </c>
      <c r="C38" t="s">
        <v>414</v>
      </c>
      <c r="D38" t="str">
        <f>"= '_"&amp;Tabla10[[#This Row],[id]]&amp;"',"</f>
        <v>= '_262',</v>
      </c>
      <c r="E38" t="str">
        <f>"[TablaPermisos."&amp;Tabla10[[#This Row],[mio]]&amp;"]            : number"</f>
        <v>[TablaPermisos.acceso_total]            : number</v>
      </c>
      <c r="F38" t="str">
        <f>"this[TablaPermisos."&amp;Tabla10[[#This Row],[mio]]&amp;"]          = 0"</f>
        <v>this[TablaPermisos.acceso_total]          = 0</v>
      </c>
      <c r="G38" t="str">
        <f>"  get "&amp;Tabla10[[#This Row],[mio]]&amp;"             () : boolean { return Boolean( this[TablaPermisos."&amp;Tabla10[[#This Row],[mio]]&amp;" ] ) }"</f>
        <v xml:space="preserve">  get acceso_total             () : boolean { return Boolean( this[TablaPermisos.acceso_total ] ) }</v>
      </c>
      <c r="H38" t="str">
        <f>Tabla10[[#This Row],[mio]]&amp;"              : boolean"</f>
        <v>acceso_total              : boolean</v>
      </c>
      <c r="I38" t="s">
        <v>80</v>
      </c>
      <c r="J38" t="s">
        <v>61</v>
      </c>
      <c r="K38" t="s">
        <v>81</v>
      </c>
      <c r="L38" t="s">
        <v>82</v>
      </c>
      <c r="M38" t="s">
        <v>25</v>
      </c>
      <c r="N38">
        <v>262</v>
      </c>
      <c r="O38" t="e">
        <f>VLOOKUP(#REF!,Tabla14[],2,FALSE)</f>
        <v>#REF!</v>
      </c>
      <c r="P38" t="e">
        <f>Tabla10[[#This Row],[Columna1]]=Tabla10[[#This Row],[Columna2]]</f>
        <v>#REF!</v>
      </c>
    </row>
    <row r="39" spans="1:16" x14ac:dyDescent="0.25">
      <c r="A39">
        <v>281</v>
      </c>
      <c r="B39">
        <v>2</v>
      </c>
      <c r="C39" t="s">
        <v>384</v>
      </c>
      <c r="D39" t="str">
        <f>"= '_"&amp;Tabla10[[#This Row],[id]]&amp;"',"</f>
        <v>= '_281',</v>
      </c>
      <c r="E39" t="str">
        <f>"[TablaPermisos."&amp;Tabla10[[#This Row],[mio]]&amp;"]            : number"</f>
        <v>[TablaPermisos.contactos_ver]            : number</v>
      </c>
      <c r="F39" t="str">
        <f>"this[TablaPermisos."&amp;Tabla10[[#This Row],[mio]]&amp;"]          = 0"</f>
        <v>this[TablaPermisos.contactos_ver]          = 0</v>
      </c>
      <c r="G39" t="str">
        <f>"  get "&amp;Tabla10[[#This Row],[mio]]&amp;"             () : boolean { return Boolean( this[TablaPermisos."&amp;Tabla10[[#This Row],[mio]]&amp;" ] ) }"</f>
        <v xml:space="preserve">  get contactos_ver             () : boolean { return Boolean( this[TablaPermisos.contactos_ver ] ) }</v>
      </c>
      <c r="H39" t="str">
        <f>Tabla10[[#This Row],[mio]]&amp;"              : boolean"</f>
        <v>contactos_ver              : boolean</v>
      </c>
      <c r="I39" t="s">
        <v>83</v>
      </c>
      <c r="J39" t="s">
        <v>61</v>
      </c>
      <c r="K39" t="s">
        <v>84</v>
      </c>
      <c r="L39" t="s">
        <v>8</v>
      </c>
      <c r="M39" t="s">
        <v>25</v>
      </c>
      <c r="N39">
        <v>281</v>
      </c>
      <c r="O39" t="e">
        <f>VLOOKUP(#REF!,Tabla14[],2,FALSE)</f>
        <v>#REF!</v>
      </c>
      <c r="P39" t="e">
        <f>Tabla10[[#This Row],[Columna1]]=Tabla10[[#This Row],[Columna2]]</f>
        <v>#REF!</v>
      </c>
    </row>
    <row r="40" spans="1:16" x14ac:dyDescent="0.25">
      <c r="A40">
        <v>282</v>
      </c>
      <c r="B40">
        <v>2</v>
      </c>
      <c r="C40" t="s">
        <v>385</v>
      </c>
      <c r="D40" t="str">
        <f>"= '_"&amp;Tabla10[[#This Row],[id]]&amp;"',"</f>
        <v>= '_282',</v>
      </c>
      <c r="E40" t="str">
        <f>"[TablaPermisos."&amp;Tabla10[[#This Row],[mio]]&amp;"]            : number"</f>
        <v>[TablaPermisos.contactos_crear]            : number</v>
      </c>
      <c r="F40" t="str">
        <f>"this[TablaPermisos."&amp;Tabla10[[#This Row],[mio]]&amp;"]          = 0"</f>
        <v>this[TablaPermisos.contactos_crear]          = 0</v>
      </c>
      <c r="G40" t="str">
        <f>"  get "&amp;Tabla10[[#This Row],[mio]]&amp;"             () : boolean { return Boolean( this[TablaPermisos."&amp;Tabla10[[#This Row],[mio]]&amp;" ] ) }"</f>
        <v xml:space="preserve">  get contactos_crear             () : boolean { return Boolean( this[TablaPermisos.contactos_crear ] ) }</v>
      </c>
      <c r="H40" t="str">
        <f>Tabla10[[#This Row],[mio]]&amp;"              : boolean"</f>
        <v>contactos_crear              : boolean</v>
      </c>
      <c r="I40" t="s">
        <v>85</v>
      </c>
      <c r="J40" t="s">
        <v>61</v>
      </c>
      <c r="K40" t="s">
        <v>84</v>
      </c>
      <c r="L40" t="s">
        <v>11</v>
      </c>
      <c r="M40" t="s">
        <v>27</v>
      </c>
      <c r="N40">
        <v>282</v>
      </c>
      <c r="O40" t="e">
        <f>VLOOKUP(#REF!,Tabla14[],2,FALSE)</f>
        <v>#REF!</v>
      </c>
      <c r="P40" t="e">
        <f>Tabla10[[#This Row],[Columna1]]=Tabla10[[#This Row],[Columna2]]</f>
        <v>#REF!</v>
      </c>
    </row>
    <row r="41" spans="1:16" x14ac:dyDescent="0.25">
      <c r="A41">
        <v>283</v>
      </c>
      <c r="B41">
        <v>2</v>
      </c>
      <c r="C41" t="s">
        <v>386</v>
      </c>
      <c r="D41" t="str">
        <f>"= '_"&amp;Tabla10[[#This Row],[id]]&amp;"',"</f>
        <v>= '_283',</v>
      </c>
      <c r="E41" t="str">
        <f>"[TablaPermisos."&amp;Tabla10[[#This Row],[mio]]&amp;"]            : number"</f>
        <v>[TablaPermisos.contactos_borrar]            : number</v>
      </c>
      <c r="F41" t="str">
        <f>"this[TablaPermisos."&amp;Tabla10[[#This Row],[mio]]&amp;"]          = 0"</f>
        <v>this[TablaPermisos.contactos_borrar]          = 0</v>
      </c>
      <c r="G41" t="str">
        <f>"  get "&amp;Tabla10[[#This Row],[mio]]&amp;"             () : boolean { return Boolean( this[TablaPermisos."&amp;Tabla10[[#This Row],[mio]]&amp;" ] ) }"</f>
        <v xml:space="preserve">  get contactos_borrar             () : boolean { return Boolean( this[TablaPermisos.contactos_borrar ] ) }</v>
      </c>
      <c r="H41" t="str">
        <f>Tabla10[[#This Row],[mio]]&amp;"              : boolean"</f>
        <v>contactos_borrar              : boolean</v>
      </c>
      <c r="I41" t="s">
        <v>86</v>
      </c>
      <c r="J41" t="s">
        <v>61</v>
      </c>
      <c r="K41" t="s">
        <v>84</v>
      </c>
      <c r="L41" t="s">
        <v>22</v>
      </c>
      <c r="M41" t="s">
        <v>29</v>
      </c>
      <c r="N41">
        <v>283</v>
      </c>
      <c r="O41" t="e">
        <f>VLOOKUP(#REF!,Tabla14[],2,FALSE)</f>
        <v>#REF!</v>
      </c>
      <c r="P41" t="e">
        <f>Tabla10[[#This Row],[Columna1]]=Tabla10[[#This Row],[Columna2]]</f>
        <v>#REF!</v>
      </c>
    </row>
    <row r="42" spans="1:16" x14ac:dyDescent="0.25">
      <c r="A42">
        <v>286</v>
      </c>
      <c r="B42">
        <v>2</v>
      </c>
      <c r="C42" t="s">
        <v>387</v>
      </c>
      <c r="D42" t="str">
        <f>"= '_"&amp;Tabla10[[#This Row],[id]]&amp;"',"</f>
        <v>= '_286',</v>
      </c>
      <c r="E42" t="str">
        <f>"[TablaPermisos."&amp;Tabla10[[#This Row],[mio]]&amp;"]            : number"</f>
        <v>[TablaPermisos.contactos_exportar]            : number</v>
      </c>
      <c r="F42" t="str">
        <f>"this[TablaPermisos."&amp;Tabla10[[#This Row],[mio]]&amp;"]          = 0"</f>
        <v>this[TablaPermisos.contactos_exportar]          = 0</v>
      </c>
      <c r="G42" t="str">
        <f>"  get "&amp;Tabla10[[#This Row],[mio]]&amp;"             () : boolean { return Boolean( this[TablaPermisos."&amp;Tabla10[[#This Row],[mio]]&amp;" ] ) }"</f>
        <v xml:space="preserve">  get contactos_exportar             () : boolean { return Boolean( this[TablaPermisos.contactos_exportar ] ) }</v>
      </c>
      <c r="H42" t="str">
        <f>Tabla10[[#This Row],[mio]]&amp;"              : boolean"</f>
        <v>contactos_exportar              : boolean</v>
      </c>
      <c r="I42" t="s">
        <v>87</v>
      </c>
      <c r="J42" t="s">
        <v>61</v>
      </c>
      <c r="K42" t="s">
        <v>84</v>
      </c>
      <c r="L42" t="s">
        <v>31</v>
      </c>
      <c r="M42" t="s">
        <v>29</v>
      </c>
      <c r="N42">
        <v>286</v>
      </c>
      <c r="O42" t="e">
        <f>VLOOKUP(#REF!,Tabla14[],2,FALSE)</f>
        <v>#REF!</v>
      </c>
      <c r="P42" t="e">
        <f>Tabla10[[#This Row],[Columna1]]=Tabla10[[#This Row],[Columna2]]</f>
        <v>#REF!</v>
      </c>
    </row>
    <row r="43" spans="1:16" x14ac:dyDescent="0.25">
      <c r="A43">
        <v>251</v>
      </c>
      <c r="C43" t="s">
        <v>375</v>
      </c>
      <c r="D43" t="str">
        <f>"= '_"&amp;Tabla10[[#This Row],[id]]&amp;"',"</f>
        <v>= '_251',</v>
      </c>
      <c r="E43" t="str">
        <f>"[TablaPermisos."&amp;Tabla10[[#This Row],[mio]]&amp;"]            : number"</f>
        <v>[TablaPermisos.usuarios_ver_todo]            : number</v>
      </c>
      <c r="F43" t="str">
        <f>"this[TablaPermisos."&amp;Tabla10[[#This Row],[mio]]&amp;"]          = 0"</f>
        <v>this[TablaPermisos.usuarios_ver_todo]          = 0</v>
      </c>
      <c r="G43" t="str">
        <f>"  get "&amp;Tabla10[[#This Row],[mio]]&amp;"             () : boolean { return Boolean( this[TablaPermisos."&amp;Tabla10[[#This Row],[mio]]&amp;" ] ) }"</f>
        <v xml:space="preserve">  get usuarios_ver_todo             () : boolean { return Boolean( this[TablaPermisos.usuarios_ver_todo ] ) }</v>
      </c>
      <c r="H43" t="str">
        <f>Tabla10[[#This Row],[mio]]&amp;"              : boolean"</f>
        <v>usuarios_ver_todo              : boolean</v>
      </c>
      <c r="I43" t="s">
        <v>334</v>
      </c>
      <c r="J43" t="s">
        <v>70</v>
      </c>
      <c r="K43" t="s">
        <v>70</v>
      </c>
      <c r="L43" t="s">
        <v>8</v>
      </c>
      <c r="M43" t="s">
        <v>25</v>
      </c>
      <c r="N43">
        <v>251</v>
      </c>
      <c r="O43" t="e">
        <f>VLOOKUP(#REF!,Tabla14[],2,FALSE)</f>
        <v>#REF!</v>
      </c>
      <c r="P43" t="e">
        <f>Tabla10[[#This Row],[Columna1]]=Tabla10[[#This Row],[Columna2]]</f>
        <v>#REF!</v>
      </c>
    </row>
    <row r="44" spans="1:16" x14ac:dyDescent="0.25">
      <c r="A44">
        <v>252</v>
      </c>
      <c r="D44" t="str">
        <f>"= '_"&amp;Tabla10[[#This Row],[id]]&amp;"',"</f>
        <v>= '_252',</v>
      </c>
      <c r="E44" t="str">
        <f>"[TablaPermisos."&amp;Tabla10[[#This Row],[mio]]&amp;"]            : number"</f>
        <v>[TablaPermisos.]            : number</v>
      </c>
      <c r="F44" t="str">
        <f>"this[TablaPermisos."&amp;Tabla10[[#This Row],[mio]]&amp;"]          = 0"</f>
        <v>this[TablaPermisos.]          = 0</v>
      </c>
      <c r="G4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44" t="str">
        <f>Tabla10[[#This Row],[mio]]&amp;"              : boolean"</f>
        <v xml:space="preserve">              : boolean</v>
      </c>
      <c r="I44" t="s">
        <v>335</v>
      </c>
      <c r="J44" t="s">
        <v>70</v>
      </c>
      <c r="K44" t="s">
        <v>72</v>
      </c>
      <c r="L44" t="s">
        <v>73</v>
      </c>
      <c r="M44" t="s">
        <v>25</v>
      </c>
      <c r="N44">
        <v>252</v>
      </c>
      <c r="O44" t="e">
        <f>VLOOKUP(#REF!,Tabla14[],2,FALSE)</f>
        <v>#REF!</v>
      </c>
      <c r="P44" t="e">
        <f>Tabla10[[#This Row],[Columna1]]=Tabla10[[#This Row],[Columna2]]</f>
        <v>#REF!</v>
      </c>
    </row>
    <row r="45" spans="1:16" x14ac:dyDescent="0.25">
      <c r="A45">
        <v>253</v>
      </c>
      <c r="D45" t="str">
        <f>"= '_"&amp;Tabla10[[#This Row],[id]]&amp;"',"</f>
        <v>= '_253',</v>
      </c>
      <c r="E45" t="str">
        <f>"[TablaPermisos."&amp;Tabla10[[#This Row],[mio]]&amp;"]            : number"</f>
        <v>[TablaPermisos.]            : number</v>
      </c>
      <c r="F45" t="str">
        <f>"this[TablaPermisos."&amp;Tabla10[[#This Row],[mio]]&amp;"]          = 0"</f>
        <v>this[TablaPermisos.]          = 0</v>
      </c>
      <c r="G4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45" t="str">
        <f>Tabla10[[#This Row],[mio]]&amp;"              : boolean"</f>
        <v xml:space="preserve">              : boolean</v>
      </c>
      <c r="I45" t="s">
        <v>336</v>
      </c>
      <c r="J45" t="s">
        <v>70</v>
      </c>
      <c r="K45" t="s">
        <v>70</v>
      </c>
      <c r="L45" t="s">
        <v>11</v>
      </c>
      <c r="M45" t="s">
        <v>27</v>
      </c>
      <c r="N45">
        <v>253</v>
      </c>
      <c r="O45" t="e">
        <f>VLOOKUP(#REF!,Tabla14[],2,FALSE)</f>
        <v>#REF!</v>
      </c>
      <c r="P45" t="e">
        <f>Tabla10[[#This Row],[Columna1]]=Tabla10[[#This Row],[Columna2]]</f>
        <v>#REF!</v>
      </c>
    </row>
    <row r="46" spans="1:16" x14ac:dyDescent="0.25">
      <c r="A46">
        <v>254</v>
      </c>
      <c r="D46" t="str">
        <f>"= '_"&amp;Tabla10[[#This Row],[id]]&amp;"',"</f>
        <v>= '_254',</v>
      </c>
      <c r="E46" t="str">
        <f>"[TablaPermisos."&amp;Tabla10[[#This Row],[mio]]&amp;"]            : number"</f>
        <v>[TablaPermisos.]            : number</v>
      </c>
      <c r="F46" t="str">
        <f>"this[TablaPermisos."&amp;Tabla10[[#This Row],[mio]]&amp;"]          = 0"</f>
        <v>this[TablaPermisos.]          = 0</v>
      </c>
      <c r="G4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46" t="str">
        <f>Tabla10[[#This Row],[mio]]&amp;"              : boolean"</f>
        <v xml:space="preserve">              : boolean</v>
      </c>
      <c r="I46" t="s">
        <v>337</v>
      </c>
      <c r="J46" t="s">
        <v>70</v>
      </c>
      <c r="K46" t="s">
        <v>72</v>
      </c>
      <c r="L46" t="s">
        <v>76</v>
      </c>
      <c r="M46" t="s">
        <v>27</v>
      </c>
      <c r="N46">
        <v>254</v>
      </c>
      <c r="O46" t="e">
        <f>VLOOKUP(#REF!,Tabla14[],2,FALSE)</f>
        <v>#REF!</v>
      </c>
      <c r="P46" t="e">
        <f>Tabla10[[#This Row],[Columna1]]=Tabla10[[#This Row],[Columna2]]</f>
        <v>#REF!</v>
      </c>
    </row>
    <row r="47" spans="1:16" x14ac:dyDescent="0.25">
      <c r="A47">
        <v>255</v>
      </c>
      <c r="D47" t="str">
        <f>"= '_"&amp;Tabla10[[#This Row],[id]]&amp;"',"</f>
        <v>= '_255',</v>
      </c>
      <c r="E47" t="str">
        <f>"[TablaPermisos."&amp;Tabla10[[#This Row],[mio]]&amp;"]            : number"</f>
        <v>[TablaPermisos.]            : number</v>
      </c>
      <c r="F47" t="str">
        <f>"this[TablaPermisos."&amp;Tabla10[[#This Row],[mio]]&amp;"]          = 0"</f>
        <v>this[TablaPermisos.]          = 0</v>
      </c>
      <c r="G4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47" t="str">
        <f>Tabla10[[#This Row],[mio]]&amp;"              : boolean"</f>
        <v xml:space="preserve">              : boolean</v>
      </c>
      <c r="I47" t="s">
        <v>338</v>
      </c>
      <c r="J47" t="s">
        <v>70</v>
      </c>
      <c r="K47" t="s">
        <v>70</v>
      </c>
      <c r="L47" t="s">
        <v>78</v>
      </c>
      <c r="M47" t="s">
        <v>27</v>
      </c>
      <c r="N47">
        <v>255</v>
      </c>
      <c r="O47" t="e">
        <f>VLOOKUP(#REF!,Tabla14[],2,FALSE)</f>
        <v>#REF!</v>
      </c>
      <c r="P47" t="e">
        <f>Tabla10[[#This Row],[Columna1]]=Tabla10[[#This Row],[Columna2]]</f>
        <v>#REF!</v>
      </c>
    </row>
    <row r="48" spans="1:16" x14ac:dyDescent="0.25">
      <c r="A48">
        <v>256</v>
      </c>
      <c r="D48" t="str">
        <f>"= '_"&amp;Tabla10[[#This Row],[id]]&amp;"',"</f>
        <v>= '_256',</v>
      </c>
      <c r="E48" t="str">
        <f>"[TablaPermisos."&amp;Tabla10[[#This Row],[mio]]&amp;"]            : number"</f>
        <v>[TablaPermisos.]            : number</v>
      </c>
      <c r="F48" t="str">
        <f>"this[TablaPermisos."&amp;Tabla10[[#This Row],[mio]]&amp;"]          = 0"</f>
        <v>this[TablaPermisos.]          = 0</v>
      </c>
      <c r="G4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48" t="str">
        <f>Tabla10[[#This Row],[mio]]&amp;"              : boolean"</f>
        <v xml:space="preserve">              : boolean</v>
      </c>
      <c r="I48" t="s">
        <v>339</v>
      </c>
      <c r="J48" t="s">
        <v>70</v>
      </c>
      <c r="K48" t="s">
        <v>70</v>
      </c>
      <c r="L48" t="s">
        <v>22</v>
      </c>
      <c r="M48" t="s">
        <v>29</v>
      </c>
      <c r="N48">
        <v>256</v>
      </c>
      <c r="O48" t="e">
        <f>VLOOKUP(#REF!,Tabla14[],2,FALSE)</f>
        <v>#REF!</v>
      </c>
      <c r="P48" t="e">
        <f>Tabla10[[#This Row],[Columna1]]=Tabla10[[#This Row],[Columna2]]</f>
        <v>#REF!</v>
      </c>
    </row>
    <row r="49" spans="1:16" x14ac:dyDescent="0.25">
      <c r="A49">
        <v>341</v>
      </c>
      <c r="D49" t="str">
        <f>"= '_"&amp;Tabla10[[#This Row],[id]]&amp;"',"</f>
        <v>= '_341',</v>
      </c>
      <c r="E49" t="str">
        <f>"[TablaPermisos."&amp;Tabla10[[#This Row],[mio]]&amp;"]            : number"</f>
        <v>[TablaPermisos.]            : number</v>
      </c>
      <c r="F49" t="str">
        <f>"this[TablaPermisos."&amp;Tabla10[[#This Row],[mio]]&amp;"]          = 0"</f>
        <v>this[TablaPermisos.]          = 0</v>
      </c>
      <c r="G4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49" t="str">
        <f>Tabla10[[#This Row],[mio]]&amp;"              : boolean"</f>
        <v xml:space="preserve">              : boolean</v>
      </c>
      <c r="I49" t="s">
        <v>340</v>
      </c>
      <c r="J49" t="s">
        <v>70</v>
      </c>
      <c r="K49" t="s">
        <v>89</v>
      </c>
      <c r="L49" t="s">
        <v>73</v>
      </c>
      <c r="M49" t="s">
        <v>25</v>
      </c>
      <c r="N49">
        <v>341</v>
      </c>
      <c r="O49" t="e">
        <f>VLOOKUP(#REF!,Tabla14[],2,FALSE)</f>
        <v>#REF!</v>
      </c>
      <c r="P49" t="e">
        <f>Tabla10[[#This Row],[Columna1]]=Tabla10[[#This Row],[Columna2]]</f>
        <v>#REF!</v>
      </c>
    </row>
    <row r="50" spans="1:16" x14ac:dyDescent="0.25">
      <c r="A50">
        <v>342</v>
      </c>
      <c r="C50" t="s">
        <v>376</v>
      </c>
      <c r="D50" t="str">
        <f>"= '_"&amp;Tabla10[[#This Row],[id]]&amp;"',"</f>
        <v>= '_342',</v>
      </c>
      <c r="E50" t="str">
        <f>"[TablaPermisos."&amp;Tabla10[[#This Row],[mio]]&amp;"]            : number"</f>
        <v>[TablaPermisos.usuario_editar]            : number</v>
      </c>
      <c r="F50" t="str">
        <f>"this[TablaPermisos."&amp;Tabla10[[#This Row],[mio]]&amp;"]          = 0"</f>
        <v>this[TablaPermisos.usuario_editar]          = 0</v>
      </c>
      <c r="G50" t="str">
        <f>"  get "&amp;Tabla10[[#This Row],[mio]]&amp;"             () : boolean { return Boolean( this[TablaPermisos."&amp;Tabla10[[#This Row],[mio]]&amp;" ] ) }"</f>
        <v xml:space="preserve">  get usuario_editar             () : boolean { return Boolean( this[TablaPermisos.usuario_editar ] ) }</v>
      </c>
      <c r="H50" t="str">
        <f>Tabla10[[#This Row],[mio]]&amp;"              : boolean"</f>
        <v>usuario_editar              : boolean</v>
      </c>
      <c r="I50" t="s">
        <v>341</v>
      </c>
      <c r="J50" t="s">
        <v>70</v>
      </c>
      <c r="K50" t="s">
        <v>91</v>
      </c>
      <c r="L50" t="s">
        <v>11</v>
      </c>
      <c r="M50" t="s">
        <v>27</v>
      </c>
      <c r="N50">
        <v>342</v>
      </c>
      <c r="O50" t="e">
        <f>VLOOKUP(#REF!,Tabla14[],2,FALSE)</f>
        <v>#REF!</v>
      </c>
      <c r="P50" t="e">
        <f>Tabla10[[#This Row],[Columna1]]=Tabla10[[#This Row],[Columna2]]</f>
        <v>#REF!</v>
      </c>
    </row>
    <row r="51" spans="1:16" x14ac:dyDescent="0.25">
      <c r="A51">
        <v>343</v>
      </c>
      <c r="C51" t="s">
        <v>377</v>
      </c>
      <c r="D51" t="str">
        <f>"= '_"&amp;Tabla10[[#This Row],[id]]&amp;"',"</f>
        <v>= '_343',</v>
      </c>
      <c r="E51" t="str">
        <f>"[TablaPermisos."&amp;Tabla10[[#This Row],[mio]]&amp;"]            : number"</f>
        <v>[TablaPermisos.usuario_clave]            : number</v>
      </c>
      <c r="F51" t="str">
        <f>"this[TablaPermisos."&amp;Tabla10[[#This Row],[mio]]&amp;"]          = 0"</f>
        <v>this[TablaPermisos.usuario_clave]          = 0</v>
      </c>
      <c r="G51" t="str">
        <f>"  get "&amp;Tabla10[[#This Row],[mio]]&amp;"             () : boolean { return Boolean( this[TablaPermisos."&amp;Tabla10[[#This Row],[mio]]&amp;" ] ) }"</f>
        <v xml:space="preserve">  get usuario_clave             () : boolean { return Boolean( this[TablaPermisos.usuario_clave ] ) }</v>
      </c>
      <c r="H51" t="str">
        <f>Tabla10[[#This Row],[mio]]&amp;"              : boolean"</f>
        <v>usuario_clave              : boolean</v>
      </c>
      <c r="I51" t="s">
        <v>342</v>
      </c>
      <c r="J51" t="s">
        <v>70</v>
      </c>
      <c r="K51" t="s">
        <v>91</v>
      </c>
      <c r="L51" t="s">
        <v>78</v>
      </c>
      <c r="M51" t="s">
        <v>27</v>
      </c>
      <c r="N51">
        <v>343</v>
      </c>
      <c r="O51" t="e">
        <f>VLOOKUP(#REF!,Tabla14[],2,FALSE)</f>
        <v>#REF!</v>
      </c>
      <c r="P51" t="e">
        <f>Tabla10[[#This Row],[Columna1]]=Tabla10[[#This Row],[Columna2]]</f>
        <v>#REF!</v>
      </c>
    </row>
    <row r="52" spans="1:16" x14ac:dyDescent="0.25">
      <c r="A52">
        <v>344</v>
      </c>
      <c r="D52" t="str">
        <f>"= '_"&amp;Tabla10[[#This Row],[id]]&amp;"',"</f>
        <v>= '_344',</v>
      </c>
      <c r="E52" t="str">
        <f>"[TablaPermisos."&amp;Tabla10[[#This Row],[mio]]&amp;"]            : number"</f>
        <v>[TablaPermisos.]            : number</v>
      </c>
      <c r="F52" t="str">
        <f>"this[TablaPermisos."&amp;Tabla10[[#This Row],[mio]]&amp;"]          = 0"</f>
        <v>this[TablaPermisos.]          = 0</v>
      </c>
      <c r="G5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2" t="str">
        <f>Tabla10[[#This Row],[mio]]&amp;"              : boolean"</f>
        <v xml:space="preserve">              : boolean</v>
      </c>
      <c r="I52" t="s">
        <v>343</v>
      </c>
      <c r="J52" t="s">
        <v>70</v>
      </c>
      <c r="K52" t="s">
        <v>89</v>
      </c>
      <c r="L52" t="s">
        <v>94</v>
      </c>
      <c r="M52" t="s">
        <v>27</v>
      </c>
      <c r="N52">
        <v>344</v>
      </c>
      <c r="O52" t="e">
        <f>VLOOKUP(#REF!,Tabla14[],2,FALSE)</f>
        <v>#REF!</v>
      </c>
      <c r="P52" t="e">
        <f>Tabla10[[#This Row],[Columna1]]=Tabla10[[#This Row],[Columna2]]</f>
        <v>#REF!</v>
      </c>
    </row>
    <row r="53" spans="1:16" x14ac:dyDescent="0.25">
      <c r="A53">
        <v>351</v>
      </c>
      <c r="D53" t="str">
        <f>"= '_"&amp;Tabla10[[#This Row],[id]]&amp;"',"</f>
        <v>= '_351',</v>
      </c>
      <c r="E53" t="str">
        <f>"[TablaPermisos."&amp;Tabla10[[#This Row],[mio]]&amp;"]            : number"</f>
        <v>[TablaPermisos.]            : number</v>
      </c>
      <c r="F53" t="str">
        <f>"this[TablaPermisos."&amp;Tabla10[[#This Row],[mio]]&amp;"]          = 0"</f>
        <v>this[TablaPermisos.]          = 0</v>
      </c>
      <c r="G5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3" t="str">
        <f>Tabla10[[#This Row],[mio]]&amp;"              : boolean"</f>
        <v xml:space="preserve">              : boolean</v>
      </c>
      <c r="I53" t="s">
        <v>344</v>
      </c>
      <c r="J53" t="s">
        <v>70</v>
      </c>
      <c r="K53" t="s">
        <v>96</v>
      </c>
      <c r="L53" t="s">
        <v>97</v>
      </c>
      <c r="M53" t="s">
        <v>25</v>
      </c>
      <c r="N53">
        <v>351</v>
      </c>
      <c r="O53" t="e">
        <f>VLOOKUP(#REF!,Tabla14[],2,FALSE)</f>
        <v>#REF!</v>
      </c>
      <c r="P53" t="e">
        <f>Tabla10[[#This Row],[Columna1]]=Tabla10[[#This Row],[Columna2]]</f>
        <v>#REF!</v>
      </c>
    </row>
    <row r="54" spans="1:16" x14ac:dyDescent="0.25">
      <c r="A54">
        <v>352</v>
      </c>
      <c r="D54" t="str">
        <f>"= '_"&amp;Tabla10[[#This Row],[id]]&amp;"',"</f>
        <v>= '_352',</v>
      </c>
      <c r="E54" t="str">
        <f>"[TablaPermisos."&amp;Tabla10[[#This Row],[mio]]&amp;"]            : number"</f>
        <v>[TablaPermisos.]            : number</v>
      </c>
      <c r="F54" t="str">
        <f>"this[TablaPermisos."&amp;Tabla10[[#This Row],[mio]]&amp;"]          = 0"</f>
        <v>this[TablaPermisos.]          = 0</v>
      </c>
      <c r="G5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4" t="str">
        <f>Tabla10[[#This Row],[mio]]&amp;"              : boolean"</f>
        <v xml:space="preserve">              : boolean</v>
      </c>
      <c r="I54" t="s">
        <v>345</v>
      </c>
      <c r="J54" t="s">
        <v>70</v>
      </c>
      <c r="K54" t="s">
        <v>96</v>
      </c>
      <c r="L54" t="s">
        <v>73</v>
      </c>
      <c r="M54" t="s">
        <v>25</v>
      </c>
      <c r="N54">
        <v>352</v>
      </c>
      <c r="O54" t="e">
        <f>VLOOKUP(#REF!,Tabla14[],2,FALSE)</f>
        <v>#REF!</v>
      </c>
      <c r="P54" t="e">
        <f>Tabla10[[#This Row],[Columna1]]=Tabla10[[#This Row],[Columna2]]</f>
        <v>#REF!</v>
      </c>
    </row>
    <row r="55" spans="1:16" x14ac:dyDescent="0.25">
      <c r="A55">
        <v>353</v>
      </c>
      <c r="D55" t="str">
        <f>"= '_"&amp;Tabla10[[#This Row],[id]]&amp;"',"</f>
        <v>= '_353',</v>
      </c>
      <c r="E55" t="str">
        <f>"[TablaPermisos."&amp;Tabla10[[#This Row],[mio]]&amp;"]            : number"</f>
        <v>[TablaPermisos.]            : number</v>
      </c>
      <c r="F55" t="str">
        <f>"this[TablaPermisos."&amp;Tabla10[[#This Row],[mio]]&amp;"]          = 0"</f>
        <v>this[TablaPermisos.]          = 0</v>
      </c>
      <c r="G5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5" t="str">
        <f>Tabla10[[#This Row],[mio]]&amp;"              : boolean"</f>
        <v xml:space="preserve">              : boolean</v>
      </c>
      <c r="I55" t="s">
        <v>346</v>
      </c>
      <c r="J55" t="s">
        <v>70</v>
      </c>
      <c r="K55" t="s">
        <v>96</v>
      </c>
      <c r="L55" t="s">
        <v>76</v>
      </c>
      <c r="M55" t="s">
        <v>27</v>
      </c>
      <c r="N55">
        <v>353</v>
      </c>
      <c r="O55" t="e">
        <f>VLOOKUP(#REF!,Tabla14[],2,FALSE)</f>
        <v>#REF!</v>
      </c>
      <c r="P55" t="e">
        <f>Tabla10[[#This Row],[Columna1]]=Tabla10[[#This Row],[Columna2]]</f>
        <v>#REF!</v>
      </c>
    </row>
    <row r="56" spans="1:16" x14ac:dyDescent="0.25">
      <c r="A56">
        <v>354</v>
      </c>
      <c r="D56" t="str">
        <f>"= '_"&amp;Tabla10[[#This Row],[id]]&amp;"',"</f>
        <v>= '_354',</v>
      </c>
      <c r="E56" t="str">
        <f>"[TablaPermisos."&amp;Tabla10[[#This Row],[mio]]&amp;"]            : number"</f>
        <v>[TablaPermisos.]            : number</v>
      </c>
      <c r="F56" t="str">
        <f>"this[TablaPermisos."&amp;Tabla10[[#This Row],[mio]]&amp;"]          = 0"</f>
        <v>this[TablaPermisos.]          = 0</v>
      </c>
      <c r="G5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6" t="str">
        <f>Tabla10[[#This Row],[mio]]&amp;"              : boolean"</f>
        <v xml:space="preserve">              : boolean</v>
      </c>
      <c r="I56" t="s">
        <v>347</v>
      </c>
      <c r="J56" t="s">
        <v>70</v>
      </c>
      <c r="K56" t="s">
        <v>96</v>
      </c>
      <c r="L56" t="s">
        <v>101</v>
      </c>
      <c r="M56" t="s">
        <v>29</v>
      </c>
      <c r="N56">
        <v>354</v>
      </c>
      <c r="O56" t="e">
        <f>VLOOKUP(#REF!,Tabla14[],2,FALSE)</f>
        <v>#REF!</v>
      </c>
      <c r="P56" t="e">
        <f>Tabla10[[#This Row],[Columna1]]=Tabla10[[#This Row],[Columna2]]</f>
        <v>#REF!</v>
      </c>
    </row>
    <row r="57" spans="1:16" x14ac:dyDescent="0.25">
      <c r="A57">
        <v>358</v>
      </c>
      <c r="D57" t="str">
        <f>"= '_"&amp;Tabla10[[#This Row],[id]]&amp;"',"</f>
        <v>= '_358',</v>
      </c>
      <c r="E57" t="str">
        <f>"[TablaPermisos."&amp;Tabla10[[#This Row],[mio]]&amp;"]            : number"</f>
        <v>[TablaPermisos.]            : number</v>
      </c>
      <c r="F57" t="str">
        <f>"this[TablaPermisos."&amp;Tabla10[[#This Row],[mio]]&amp;"]          = 0"</f>
        <v>this[TablaPermisos.]          = 0</v>
      </c>
      <c r="G5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7" t="str">
        <f>Tabla10[[#This Row],[mio]]&amp;"              : boolean"</f>
        <v xml:space="preserve">              : boolean</v>
      </c>
      <c r="I57" t="s">
        <v>348</v>
      </c>
      <c r="J57" t="s">
        <v>70</v>
      </c>
      <c r="K57" t="s">
        <v>70</v>
      </c>
      <c r="L57" t="s">
        <v>31</v>
      </c>
      <c r="M57" t="s">
        <v>25</v>
      </c>
      <c r="N57">
        <v>358</v>
      </c>
      <c r="O57" t="e">
        <f>VLOOKUP(#REF!,Tabla14[],2,FALSE)</f>
        <v>#REF!</v>
      </c>
      <c r="P57" t="e">
        <f>Tabla10[[#This Row],[Columna1]]=Tabla10[[#This Row],[Columna2]]</f>
        <v>#REF!</v>
      </c>
    </row>
    <row r="58" spans="1:16" x14ac:dyDescent="0.25">
      <c r="A58">
        <v>11</v>
      </c>
      <c r="D58" t="str">
        <f>"= '_"&amp;Tabla10[[#This Row],[id]]&amp;"',"</f>
        <v>= '_11',</v>
      </c>
      <c r="E58" t="str">
        <f>"[TablaPermisos."&amp;Tabla10[[#This Row],[mio]]&amp;"]            : number"</f>
        <v>[TablaPermisos.]            : number</v>
      </c>
      <c r="F58" t="str">
        <f>"this[TablaPermisos."&amp;Tabla10[[#This Row],[mio]]&amp;"]          = 0"</f>
        <v>this[TablaPermisos.]          = 0</v>
      </c>
      <c r="G5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8" t="str">
        <f>Tabla10[[#This Row],[mio]]&amp;"              : boolean"</f>
        <v xml:space="preserve">              : boolean</v>
      </c>
      <c r="I58" t="s">
        <v>6</v>
      </c>
      <c r="J58" t="s">
        <v>7</v>
      </c>
      <c r="K58" t="s">
        <v>8</v>
      </c>
      <c r="M58" t="s">
        <v>9</v>
      </c>
      <c r="N58">
        <v>11</v>
      </c>
      <c r="O58" t="e">
        <f>VLOOKUP(#REF!,Tabla14[],2,FALSE)</f>
        <v>#REF!</v>
      </c>
      <c r="P58" t="e">
        <f>Tabla10[[#This Row],[Columna1]]=Tabla10[[#This Row],[Columna2]]</f>
        <v>#REF!</v>
      </c>
    </row>
    <row r="59" spans="1:16" x14ac:dyDescent="0.25">
      <c r="A59">
        <v>12</v>
      </c>
      <c r="D59" t="str">
        <f>"= '_"&amp;Tabla10[[#This Row],[id]]&amp;"',"</f>
        <v>= '_12',</v>
      </c>
      <c r="E59" t="str">
        <f>"[TablaPermisos."&amp;Tabla10[[#This Row],[mio]]&amp;"]            : number"</f>
        <v>[TablaPermisos.]            : number</v>
      </c>
      <c r="F59" t="str">
        <f>"this[TablaPermisos."&amp;Tabla10[[#This Row],[mio]]&amp;"]          = 0"</f>
        <v>this[TablaPermisos.]          = 0</v>
      </c>
      <c r="G5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59" t="str">
        <f>Tabla10[[#This Row],[mio]]&amp;"              : boolean"</f>
        <v xml:space="preserve">              : boolean</v>
      </c>
      <c r="I59" t="s">
        <v>10</v>
      </c>
      <c r="J59" t="s">
        <v>7</v>
      </c>
      <c r="K59" t="s">
        <v>11</v>
      </c>
      <c r="M59" t="s">
        <v>9</v>
      </c>
      <c r="N59">
        <v>12</v>
      </c>
      <c r="O59" t="e">
        <f>VLOOKUP(#REF!,Tabla14[],2,FALSE)</f>
        <v>#REF!</v>
      </c>
      <c r="P59" t="e">
        <f>Tabla10[[#This Row],[Columna1]]=Tabla10[[#This Row],[Columna2]]</f>
        <v>#REF!</v>
      </c>
    </row>
    <row r="60" spans="1:16" x14ac:dyDescent="0.25">
      <c r="A60">
        <v>13</v>
      </c>
      <c r="D60" t="str">
        <f>"= '_"&amp;Tabla10[[#This Row],[id]]&amp;"',"</f>
        <v>= '_13',</v>
      </c>
      <c r="E60" t="str">
        <f>"[TablaPermisos."&amp;Tabla10[[#This Row],[mio]]&amp;"]            : number"</f>
        <v>[TablaPermisos.]            : number</v>
      </c>
      <c r="F60" t="str">
        <f>"this[TablaPermisos."&amp;Tabla10[[#This Row],[mio]]&amp;"]          = 0"</f>
        <v>this[TablaPermisos.]          = 0</v>
      </c>
      <c r="G6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0" t="str">
        <f>Tabla10[[#This Row],[mio]]&amp;"              : boolean"</f>
        <v xml:space="preserve">              : boolean</v>
      </c>
      <c r="I60" t="s">
        <v>12</v>
      </c>
      <c r="J60" t="s">
        <v>7</v>
      </c>
      <c r="K60" t="s">
        <v>13</v>
      </c>
      <c r="L60" t="s">
        <v>14</v>
      </c>
      <c r="M60" t="s">
        <v>9</v>
      </c>
      <c r="N60">
        <v>13</v>
      </c>
      <c r="O60" t="e">
        <f>VLOOKUP(#REF!,Tabla14[],2,FALSE)</f>
        <v>#REF!</v>
      </c>
      <c r="P60" t="e">
        <f>Tabla10[[#This Row],[Columna1]]=Tabla10[[#This Row],[Columna2]]</f>
        <v>#REF!</v>
      </c>
    </row>
    <row r="61" spans="1:16" x14ac:dyDescent="0.25">
      <c r="A61">
        <v>14</v>
      </c>
      <c r="D61" t="str">
        <f>"= '_"&amp;Tabla10[[#This Row],[id]]&amp;"',"</f>
        <v>= '_14',</v>
      </c>
      <c r="E61" t="str">
        <f>"[TablaPermisos."&amp;Tabla10[[#This Row],[mio]]&amp;"]            : number"</f>
        <v>[TablaPermisos.]            : number</v>
      </c>
      <c r="F61" t="str">
        <f>"this[TablaPermisos."&amp;Tabla10[[#This Row],[mio]]&amp;"]          = 0"</f>
        <v>this[TablaPermisos.]          = 0</v>
      </c>
      <c r="G6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1" t="str">
        <f>Tabla10[[#This Row],[mio]]&amp;"              : boolean"</f>
        <v xml:space="preserve">              : boolean</v>
      </c>
      <c r="I61" t="s">
        <v>15</v>
      </c>
      <c r="J61" t="s">
        <v>7</v>
      </c>
      <c r="K61" t="s">
        <v>13</v>
      </c>
      <c r="L61" t="s">
        <v>16</v>
      </c>
      <c r="M61" t="s">
        <v>9</v>
      </c>
      <c r="N61">
        <v>14</v>
      </c>
      <c r="O61" t="e">
        <f>VLOOKUP(#REF!,Tabla14[],2,FALSE)</f>
        <v>#REF!</v>
      </c>
      <c r="P61" t="e">
        <f>Tabla10[[#This Row],[Columna1]]=Tabla10[[#This Row],[Columna2]]</f>
        <v>#REF!</v>
      </c>
    </row>
    <row r="62" spans="1:16" x14ac:dyDescent="0.25">
      <c r="A62">
        <v>15</v>
      </c>
      <c r="D62" t="str">
        <f>"= '_"&amp;Tabla10[[#This Row],[id]]&amp;"',"</f>
        <v>= '_15',</v>
      </c>
      <c r="E62" t="str">
        <f>"[TablaPermisos."&amp;Tabla10[[#This Row],[mio]]&amp;"]            : number"</f>
        <v>[TablaPermisos.]            : number</v>
      </c>
      <c r="F62" t="str">
        <f>"this[TablaPermisos."&amp;Tabla10[[#This Row],[mio]]&amp;"]          = 0"</f>
        <v>this[TablaPermisos.]          = 0</v>
      </c>
      <c r="G6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2" t="str">
        <f>Tabla10[[#This Row],[mio]]&amp;"              : boolean"</f>
        <v xml:space="preserve">              : boolean</v>
      </c>
      <c r="I62" t="s">
        <v>17</v>
      </c>
      <c r="J62" t="s">
        <v>7</v>
      </c>
      <c r="K62" t="s">
        <v>13</v>
      </c>
      <c r="L62" t="s">
        <v>18</v>
      </c>
      <c r="M62" t="s">
        <v>9</v>
      </c>
      <c r="N62">
        <v>15</v>
      </c>
      <c r="O62" t="e">
        <f>VLOOKUP(#REF!,Tabla14[],2,FALSE)</f>
        <v>#REF!</v>
      </c>
      <c r="P62" t="e">
        <f>Tabla10[[#This Row],[Columna1]]=Tabla10[[#This Row],[Columna2]]</f>
        <v>#REF!</v>
      </c>
    </row>
    <row r="63" spans="1:16" x14ac:dyDescent="0.25">
      <c r="A63">
        <v>16</v>
      </c>
      <c r="D63" t="str">
        <f>"= '_"&amp;Tabla10[[#This Row],[id]]&amp;"',"</f>
        <v>= '_16',</v>
      </c>
      <c r="E63" t="str">
        <f>"[TablaPermisos."&amp;Tabla10[[#This Row],[mio]]&amp;"]            : number"</f>
        <v>[TablaPermisos.]            : number</v>
      </c>
      <c r="F63" t="str">
        <f>"this[TablaPermisos."&amp;Tabla10[[#This Row],[mio]]&amp;"]          = 0"</f>
        <v>this[TablaPermisos.]          = 0</v>
      </c>
      <c r="G6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3" t="str">
        <f>Tabla10[[#This Row],[mio]]&amp;"              : boolean"</f>
        <v xml:space="preserve">              : boolean</v>
      </c>
      <c r="I63" t="s">
        <v>19</v>
      </c>
      <c r="J63" t="s">
        <v>7</v>
      </c>
      <c r="K63" t="s">
        <v>20</v>
      </c>
      <c r="M63" t="s">
        <v>9</v>
      </c>
      <c r="N63">
        <v>16</v>
      </c>
      <c r="O63" t="e">
        <f>VLOOKUP(#REF!,Tabla14[],2,FALSE)</f>
        <v>#REF!</v>
      </c>
      <c r="P63" t="e">
        <f>Tabla10[[#This Row],[Columna1]]=Tabla10[[#This Row],[Columna2]]</f>
        <v>#REF!</v>
      </c>
    </row>
    <row r="64" spans="1:16" x14ac:dyDescent="0.25">
      <c r="A64">
        <v>19</v>
      </c>
      <c r="D64" t="str">
        <f>"= '_"&amp;Tabla10[[#This Row],[id]]&amp;"',"</f>
        <v>= '_19',</v>
      </c>
      <c r="E64" t="str">
        <f>"[TablaPermisos."&amp;Tabla10[[#This Row],[mio]]&amp;"]            : number"</f>
        <v>[TablaPermisos.]            : number</v>
      </c>
      <c r="F64" t="str">
        <f>"this[TablaPermisos."&amp;Tabla10[[#This Row],[mio]]&amp;"]          = 0"</f>
        <v>this[TablaPermisos.]          = 0</v>
      </c>
      <c r="G6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4" t="str">
        <f>Tabla10[[#This Row],[mio]]&amp;"              : boolean"</f>
        <v xml:space="preserve">              : boolean</v>
      </c>
      <c r="I64" t="s">
        <v>21</v>
      </c>
      <c r="J64" t="s">
        <v>7</v>
      </c>
      <c r="K64" t="s">
        <v>22</v>
      </c>
      <c r="M64" t="s">
        <v>9</v>
      </c>
      <c r="N64">
        <v>19</v>
      </c>
      <c r="O64" t="e">
        <f>VLOOKUP(#REF!,Tabla14[],2,FALSE)</f>
        <v>#REF!</v>
      </c>
      <c r="P64" t="e">
        <f>Tabla10[[#This Row],[Columna1]]=Tabla10[[#This Row],[Columna2]]</f>
        <v>#REF!</v>
      </c>
    </row>
    <row r="65" spans="1:16" x14ac:dyDescent="0.25">
      <c r="A65">
        <v>101</v>
      </c>
      <c r="D65" t="str">
        <f>"= '_"&amp;Tabla10[[#This Row],[id]]&amp;"',"</f>
        <v>= '_101',</v>
      </c>
      <c r="E65" t="str">
        <f>"[TablaPermisos."&amp;Tabla10[[#This Row],[mio]]&amp;"]            : number"</f>
        <v>[TablaPermisos.]            : number</v>
      </c>
      <c r="F65" t="str">
        <f>"this[TablaPermisos."&amp;Tabla10[[#This Row],[mio]]&amp;"]          = 0"</f>
        <v>this[TablaPermisos.]          = 0</v>
      </c>
      <c r="G6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5" t="str">
        <f>Tabla10[[#This Row],[mio]]&amp;"              : boolean"</f>
        <v xml:space="preserve">              : boolean</v>
      </c>
      <c r="I65" t="s">
        <v>38</v>
      </c>
      <c r="J65" t="s">
        <v>39</v>
      </c>
      <c r="K65" t="s">
        <v>8</v>
      </c>
      <c r="M65" t="s">
        <v>25</v>
      </c>
      <c r="N65">
        <v>101</v>
      </c>
      <c r="O65" t="e">
        <f>VLOOKUP(#REF!,Tabla14[],2,FALSE)</f>
        <v>#REF!</v>
      </c>
      <c r="P65" t="e">
        <f>Tabla10[[#This Row],[Columna1]]=Tabla10[[#This Row],[Columna2]]</f>
        <v>#REF!</v>
      </c>
    </row>
    <row r="66" spans="1:16" x14ac:dyDescent="0.25">
      <c r="A66">
        <v>102</v>
      </c>
      <c r="D66" t="str">
        <f>"= '_"&amp;Tabla10[[#This Row],[id]]&amp;"',"</f>
        <v>= '_102',</v>
      </c>
      <c r="E66" t="str">
        <f>"[TablaPermisos."&amp;Tabla10[[#This Row],[mio]]&amp;"]            : number"</f>
        <v>[TablaPermisos.]            : number</v>
      </c>
      <c r="F66" t="str">
        <f>"this[TablaPermisos."&amp;Tabla10[[#This Row],[mio]]&amp;"]          = 0"</f>
        <v>this[TablaPermisos.]          = 0</v>
      </c>
      <c r="G6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6" t="str">
        <f>Tabla10[[#This Row],[mio]]&amp;"              : boolean"</f>
        <v xml:space="preserve">              : boolean</v>
      </c>
      <c r="I66" t="s">
        <v>40</v>
      </c>
      <c r="J66" t="s">
        <v>39</v>
      </c>
      <c r="K66" t="s">
        <v>11</v>
      </c>
      <c r="M66" t="s">
        <v>27</v>
      </c>
      <c r="N66">
        <v>102</v>
      </c>
      <c r="O66" t="e">
        <f>VLOOKUP(#REF!,Tabla14[],2,FALSE)</f>
        <v>#REF!</v>
      </c>
      <c r="P66" t="e">
        <f>Tabla10[[#This Row],[Columna1]]=Tabla10[[#This Row],[Columna2]]</f>
        <v>#REF!</v>
      </c>
    </row>
    <row r="67" spans="1:16" x14ac:dyDescent="0.25">
      <c r="A67">
        <v>104</v>
      </c>
      <c r="D67" t="str">
        <f>"= '_"&amp;Tabla10[[#This Row],[id]]&amp;"',"</f>
        <v>= '_104',</v>
      </c>
      <c r="E67" t="str">
        <f>"[TablaPermisos."&amp;Tabla10[[#This Row],[mio]]&amp;"]            : number"</f>
        <v>[TablaPermisos.]            : number</v>
      </c>
      <c r="F67" t="str">
        <f>"this[TablaPermisos."&amp;Tabla10[[#This Row],[mio]]&amp;"]          = 0"</f>
        <v>this[TablaPermisos.]          = 0</v>
      </c>
      <c r="G6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7" t="str">
        <f>Tabla10[[#This Row],[mio]]&amp;"              : boolean"</f>
        <v xml:space="preserve">              : boolean</v>
      </c>
      <c r="I67" t="s">
        <v>41</v>
      </c>
      <c r="J67" t="s">
        <v>39</v>
      </c>
      <c r="K67" t="s">
        <v>42</v>
      </c>
      <c r="L67" t="s">
        <v>16</v>
      </c>
      <c r="M67" t="s">
        <v>29</v>
      </c>
      <c r="N67">
        <v>104</v>
      </c>
      <c r="O67" t="e">
        <f>VLOOKUP(#REF!,Tabla14[],2,FALSE)</f>
        <v>#REF!</v>
      </c>
      <c r="P67" t="e">
        <f>Tabla10[[#This Row],[Columna1]]=Tabla10[[#This Row],[Columna2]]</f>
        <v>#REF!</v>
      </c>
    </row>
    <row r="68" spans="1:16" x14ac:dyDescent="0.25">
      <c r="A68">
        <v>105</v>
      </c>
      <c r="D68" t="str">
        <f>"= '_"&amp;Tabla10[[#This Row],[id]]&amp;"',"</f>
        <v>= '_105',</v>
      </c>
      <c r="E68" t="str">
        <f>"[TablaPermisos."&amp;Tabla10[[#This Row],[mio]]&amp;"]            : number"</f>
        <v>[TablaPermisos.]            : number</v>
      </c>
      <c r="F68" t="str">
        <f>"this[TablaPermisos."&amp;Tabla10[[#This Row],[mio]]&amp;"]          = 0"</f>
        <v>this[TablaPermisos.]          = 0</v>
      </c>
      <c r="G6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8" t="str">
        <f>Tabla10[[#This Row],[mio]]&amp;"              : boolean"</f>
        <v xml:space="preserve">              : boolean</v>
      </c>
      <c r="I68" t="s">
        <v>43</v>
      </c>
      <c r="J68" t="s">
        <v>39</v>
      </c>
      <c r="K68" t="s">
        <v>42</v>
      </c>
      <c r="L68" t="s">
        <v>18</v>
      </c>
      <c r="M68" t="s">
        <v>29</v>
      </c>
      <c r="N68">
        <v>105</v>
      </c>
      <c r="O68" t="e">
        <f>VLOOKUP(#REF!,Tabla14[],2,FALSE)</f>
        <v>#REF!</v>
      </c>
      <c r="P68" t="e">
        <f>Tabla10[[#This Row],[Columna1]]=Tabla10[[#This Row],[Columna2]]</f>
        <v>#REF!</v>
      </c>
    </row>
    <row r="69" spans="1:16" x14ac:dyDescent="0.25">
      <c r="A69">
        <v>106</v>
      </c>
      <c r="D69" t="str">
        <f>"= '_"&amp;Tabla10[[#This Row],[id]]&amp;"',"</f>
        <v>= '_106',</v>
      </c>
      <c r="E69" t="str">
        <f>"[TablaPermisos."&amp;Tabla10[[#This Row],[mio]]&amp;"]            : number"</f>
        <v>[TablaPermisos.]            : number</v>
      </c>
      <c r="F69" t="str">
        <f>"this[TablaPermisos."&amp;Tabla10[[#This Row],[mio]]&amp;"]          = 0"</f>
        <v>this[TablaPermisos.]          = 0</v>
      </c>
      <c r="G6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69" t="str">
        <f>Tabla10[[#This Row],[mio]]&amp;"              : boolean"</f>
        <v xml:space="preserve">              : boolean</v>
      </c>
      <c r="I69" t="s">
        <v>44</v>
      </c>
      <c r="J69" t="s">
        <v>39</v>
      </c>
      <c r="K69" t="s">
        <v>45</v>
      </c>
      <c r="L69" t="s">
        <v>31</v>
      </c>
      <c r="M69" t="s">
        <v>25</v>
      </c>
      <c r="N69">
        <v>106</v>
      </c>
      <c r="O69" t="e">
        <f>VLOOKUP(#REF!,Tabla14[],2,FALSE)</f>
        <v>#REF!</v>
      </c>
      <c r="P69" t="e">
        <f>Tabla10[[#This Row],[Columna1]]=Tabla10[[#This Row],[Columna2]]</f>
        <v>#REF!</v>
      </c>
    </row>
    <row r="70" spans="1:16" x14ac:dyDescent="0.25">
      <c r="A70">
        <v>109</v>
      </c>
      <c r="D70" t="str">
        <f>"= '_"&amp;Tabla10[[#This Row],[id]]&amp;"',"</f>
        <v>= '_109',</v>
      </c>
      <c r="E70" t="str">
        <f>"[TablaPermisos."&amp;Tabla10[[#This Row],[mio]]&amp;"]            : number"</f>
        <v>[TablaPermisos.]            : number</v>
      </c>
      <c r="F70" t="str">
        <f>"this[TablaPermisos."&amp;Tabla10[[#This Row],[mio]]&amp;"]          = 0"</f>
        <v>this[TablaPermisos.]          = 0</v>
      </c>
      <c r="G7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0" t="str">
        <f>Tabla10[[#This Row],[mio]]&amp;"              : boolean"</f>
        <v xml:space="preserve">              : boolean</v>
      </c>
      <c r="I70" t="s">
        <v>46</v>
      </c>
      <c r="J70" t="s">
        <v>39</v>
      </c>
      <c r="K70" t="s">
        <v>22</v>
      </c>
      <c r="M70" t="s">
        <v>29</v>
      </c>
      <c r="N70">
        <v>109</v>
      </c>
      <c r="O70" t="e">
        <f>VLOOKUP(#REF!,Tabla14[],2,FALSE)</f>
        <v>#REF!</v>
      </c>
      <c r="P70" t="e">
        <f>Tabla10[[#This Row],[Columna1]]=Tabla10[[#This Row],[Columna2]]</f>
        <v>#REF!</v>
      </c>
    </row>
    <row r="71" spans="1:16" x14ac:dyDescent="0.25">
      <c r="A71">
        <v>111</v>
      </c>
      <c r="D71" t="str">
        <f>"= '_"&amp;Tabla10[[#This Row],[id]]&amp;"',"</f>
        <v>= '_111',</v>
      </c>
      <c r="E71" t="str">
        <f>"[TablaPermisos."&amp;Tabla10[[#This Row],[mio]]&amp;"]            : number"</f>
        <v>[TablaPermisos.]            : number</v>
      </c>
      <c r="F71" t="str">
        <f>"this[TablaPermisos."&amp;Tabla10[[#This Row],[mio]]&amp;"]          = 0"</f>
        <v>this[TablaPermisos.]          = 0</v>
      </c>
      <c r="G7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1" t="str">
        <f>Tabla10[[#This Row],[mio]]&amp;"              : boolean"</f>
        <v xml:space="preserve">              : boolean</v>
      </c>
      <c r="I71" t="s">
        <v>47</v>
      </c>
      <c r="J71" t="s">
        <v>48</v>
      </c>
      <c r="K71" t="s">
        <v>8</v>
      </c>
      <c r="M71" t="s">
        <v>25</v>
      </c>
      <c r="N71">
        <v>111</v>
      </c>
      <c r="O71" t="e">
        <f>VLOOKUP(#REF!,Tabla14[],2,FALSE)</f>
        <v>#REF!</v>
      </c>
      <c r="P71" t="e">
        <f>Tabla10[[#This Row],[Columna1]]=Tabla10[[#This Row],[Columna2]]</f>
        <v>#REF!</v>
      </c>
    </row>
    <row r="72" spans="1:16" x14ac:dyDescent="0.25">
      <c r="A72">
        <v>112</v>
      </c>
      <c r="D72" t="str">
        <f>"= '_"&amp;Tabla10[[#This Row],[id]]&amp;"',"</f>
        <v>= '_112',</v>
      </c>
      <c r="E72" t="str">
        <f>"[TablaPermisos."&amp;Tabla10[[#This Row],[mio]]&amp;"]            : number"</f>
        <v>[TablaPermisos.]            : number</v>
      </c>
      <c r="F72" t="str">
        <f>"this[TablaPermisos."&amp;Tabla10[[#This Row],[mio]]&amp;"]          = 0"</f>
        <v>this[TablaPermisos.]          = 0</v>
      </c>
      <c r="G7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2" t="str">
        <f>Tabla10[[#This Row],[mio]]&amp;"              : boolean"</f>
        <v xml:space="preserve">              : boolean</v>
      </c>
      <c r="I72" t="s">
        <v>49</v>
      </c>
      <c r="J72" t="s">
        <v>48</v>
      </c>
      <c r="K72" t="s">
        <v>50</v>
      </c>
      <c r="M72" t="s">
        <v>27</v>
      </c>
      <c r="N72">
        <v>112</v>
      </c>
      <c r="O72" t="e">
        <f>VLOOKUP(#REF!,Tabla14[],2,FALSE)</f>
        <v>#REF!</v>
      </c>
      <c r="P72" t="e">
        <f>Tabla10[[#This Row],[Columna1]]=Tabla10[[#This Row],[Columna2]]</f>
        <v>#REF!</v>
      </c>
    </row>
    <row r="73" spans="1:16" x14ac:dyDescent="0.25">
      <c r="A73">
        <v>113</v>
      </c>
      <c r="D73" t="str">
        <f>"= '_"&amp;Tabla10[[#This Row],[id]]&amp;"',"</f>
        <v>= '_113',</v>
      </c>
      <c r="E73" t="str">
        <f>"[TablaPermisos."&amp;Tabla10[[#This Row],[mio]]&amp;"]            : number"</f>
        <v>[TablaPermisos.]            : number</v>
      </c>
      <c r="F73" t="str">
        <f>"this[TablaPermisos."&amp;Tabla10[[#This Row],[mio]]&amp;"]          = 0"</f>
        <v>this[TablaPermisos.]          = 0</v>
      </c>
      <c r="G7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3" t="str">
        <f>Tabla10[[#This Row],[mio]]&amp;"              : boolean"</f>
        <v xml:space="preserve">              : boolean</v>
      </c>
      <c r="I73" t="s">
        <v>51</v>
      </c>
      <c r="J73" t="s">
        <v>48</v>
      </c>
      <c r="K73" t="s">
        <v>52</v>
      </c>
      <c r="M73" t="s">
        <v>9</v>
      </c>
      <c r="N73">
        <v>113</v>
      </c>
      <c r="O73" t="e">
        <f>VLOOKUP(#REF!,Tabla14[],2,FALSE)</f>
        <v>#REF!</v>
      </c>
      <c r="P73" t="e">
        <f>Tabla10[[#This Row],[Columna1]]=Tabla10[[#This Row],[Columna2]]</f>
        <v>#REF!</v>
      </c>
    </row>
    <row r="74" spans="1:16" x14ac:dyDescent="0.25">
      <c r="A74">
        <v>114</v>
      </c>
      <c r="D74" t="str">
        <f>"= '_"&amp;Tabla10[[#This Row],[id]]&amp;"',"</f>
        <v>= '_114',</v>
      </c>
      <c r="E74" t="str">
        <f>"[TablaPermisos."&amp;Tabla10[[#This Row],[mio]]&amp;"]            : number"</f>
        <v>[TablaPermisos.]            : number</v>
      </c>
      <c r="F74" t="str">
        <f>"this[TablaPermisos."&amp;Tabla10[[#This Row],[mio]]&amp;"]          = 0"</f>
        <v>this[TablaPermisos.]          = 0</v>
      </c>
      <c r="G7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4" t="str">
        <f>Tabla10[[#This Row],[mio]]&amp;"              : boolean"</f>
        <v xml:space="preserve">              : boolean</v>
      </c>
      <c r="I74" t="s">
        <v>53</v>
      </c>
      <c r="J74" t="s">
        <v>48</v>
      </c>
      <c r="K74" t="s">
        <v>54</v>
      </c>
      <c r="M74" t="s">
        <v>27</v>
      </c>
      <c r="N74">
        <v>114</v>
      </c>
      <c r="O74" t="e">
        <f>VLOOKUP(#REF!,Tabla14[],2,FALSE)</f>
        <v>#REF!</v>
      </c>
      <c r="P74" t="e">
        <f>Tabla10[[#This Row],[Columna1]]=Tabla10[[#This Row],[Columna2]]</f>
        <v>#REF!</v>
      </c>
    </row>
    <row r="75" spans="1:16" x14ac:dyDescent="0.25">
      <c r="A75">
        <v>115</v>
      </c>
      <c r="D75" t="str">
        <f>"= '_"&amp;Tabla10[[#This Row],[id]]&amp;"',"</f>
        <v>= '_115',</v>
      </c>
      <c r="E75" t="str">
        <f>"[TablaPermisos."&amp;Tabla10[[#This Row],[mio]]&amp;"]            : number"</f>
        <v>[TablaPermisos.]            : number</v>
      </c>
      <c r="F75" t="str">
        <f>"this[TablaPermisos."&amp;Tabla10[[#This Row],[mio]]&amp;"]          = 0"</f>
        <v>this[TablaPermisos.]          = 0</v>
      </c>
      <c r="G7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5" t="str">
        <f>Tabla10[[#This Row],[mio]]&amp;"              : boolean"</f>
        <v xml:space="preserve">              : boolean</v>
      </c>
      <c r="I75" t="s">
        <v>55</v>
      </c>
      <c r="J75" t="s">
        <v>48</v>
      </c>
      <c r="K75" t="s">
        <v>31</v>
      </c>
      <c r="M75" t="s">
        <v>25</v>
      </c>
      <c r="N75">
        <v>115</v>
      </c>
      <c r="O75" t="e">
        <f>VLOOKUP(#REF!,Tabla14[],2,FALSE)</f>
        <v>#REF!</v>
      </c>
      <c r="P75" t="e">
        <f>Tabla10[[#This Row],[Columna1]]=Tabla10[[#This Row],[Columna2]]</f>
        <v>#REF!</v>
      </c>
    </row>
    <row r="76" spans="1:16" x14ac:dyDescent="0.25">
      <c r="A76">
        <v>116</v>
      </c>
      <c r="D76" t="str">
        <f>"= '_"&amp;Tabla10[[#This Row],[id]]&amp;"',"</f>
        <v>= '_116',</v>
      </c>
      <c r="E76" t="str">
        <f>"[TablaPermisos."&amp;Tabla10[[#This Row],[mio]]&amp;"]            : number"</f>
        <v>[TablaPermisos.]            : number</v>
      </c>
      <c r="F76" t="str">
        <f>"this[TablaPermisos."&amp;Tabla10[[#This Row],[mio]]&amp;"]          = 0"</f>
        <v>this[TablaPermisos.]          = 0</v>
      </c>
      <c r="G7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6" t="str">
        <f>Tabla10[[#This Row],[mio]]&amp;"              : boolean"</f>
        <v xml:space="preserve">              : boolean</v>
      </c>
      <c r="I76" t="s">
        <v>56</v>
      </c>
      <c r="J76" t="s">
        <v>48</v>
      </c>
      <c r="K76" t="s">
        <v>57</v>
      </c>
      <c r="M76" t="s">
        <v>27</v>
      </c>
      <c r="N76">
        <v>116</v>
      </c>
      <c r="O76" t="e">
        <f>VLOOKUP(#REF!,Tabla14[],2,FALSE)</f>
        <v>#REF!</v>
      </c>
      <c r="P76" t="e">
        <f>Tabla10[[#This Row],[Columna1]]=Tabla10[[#This Row],[Columna2]]</f>
        <v>#REF!</v>
      </c>
    </row>
    <row r="77" spans="1:16" x14ac:dyDescent="0.25">
      <c r="A77">
        <v>117</v>
      </c>
      <c r="D77" t="str">
        <f>"= '_"&amp;Tabla10[[#This Row],[id]]&amp;"',"</f>
        <v>= '_117',</v>
      </c>
      <c r="E77" t="str">
        <f>"[TablaPermisos."&amp;Tabla10[[#This Row],[mio]]&amp;"]            : number"</f>
        <v>[TablaPermisos.]            : number</v>
      </c>
      <c r="F77" t="str">
        <f>"this[TablaPermisos."&amp;Tabla10[[#This Row],[mio]]&amp;"]          = 0"</f>
        <v>this[TablaPermisos.]          = 0</v>
      </c>
      <c r="G7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7" t="str">
        <f>Tabla10[[#This Row],[mio]]&amp;"              : boolean"</f>
        <v xml:space="preserve">              : boolean</v>
      </c>
      <c r="I77" t="s">
        <v>58</v>
      </c>
      <c r="J77" t="s">
        <v>48</v>
      </c>
      <c r="K77" t="s">
        <v>59</v>
      </c>
      <c r="M77" t="s">
        <v>27</v>
      </c>
      <c r="N77">
        <v>117</v>
      </c>
      <c r="O77" t="e">
        <f>VLOOKUP(#REF!,Tabla14[],2,FALSE)</f>
        <v>#REF!</v>
      </c>
      <c r="P77" t="e">
        <f>Tabla10[[#This Row],[Columna1]]=Tabla10[[#This Row],[Columna2]]</f>
        <v>#REF!</v>
      </c>
    </row>
    <row r="78" spans="1:16" x14ac:dyDescent="0.25">
      <c r="A78">
        <v>241</v>
      </c>
      <c r="D78" t="str">
        <f>"= '_"&amp;Tabla10[[#This Row],[id]]&amp;"',"</f>
        <v>= '_241',</v>
      </c>
      <c r="E78" t="str">
        <f>"[TablaPermisos."&amp;Tabla10[[#This Row],[mio]]&amp;"]            : number"</f>
        <v>[TablaPermisos.]            : number</v>
      </c>
      <c r="F78" t="str">
        <f>"this[TablaPermisos."&amp;Tabla10[[#This Row],[mio]]&amp;"]          = 0"</f>
        <v>this[TablaPermisos.]          = 0</v>
      </c>
      <c r="G7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8" t="str">
        <f>Tabla10[[#This Row],[mio]]&amp;"              : boolean"</f>
        <v xml:space="preserve">              : boolean</v>
      </c>
      <c r="I78" t="s">
        <v>65</v>
      </c>
      <c r="J78" t="s">
        <v>66</v>
      </c>
      <c r="K78" t="s">
        <v>8</v>
      </c>
      <c r="M78" t="s">
        <v>25</v>
      </c>
      <c r="N78" t="e">
        <v>#N/A</v>
      </c>
      <c r="O78" t="e">
        <f>VLOOKUP(#REF!,Tabla14[],2,FALSE)</f>
        <v>#REF!</v>
      </c>
      <c r="P78" t="e">
        <f>Tabla10[[#This Row],[Columna1]]=Tabla10[[#This Row],[Columna2]]</f>
        <v>#N/A</v>
      </c>
    </row>
    <row r="79" spans="1:16" x14ac:dyDescent="0.25">
      <c r="A79">
        <v>242</v>
      </c>
      <c r="D79" t="str">
        <f>"= '_"&amp;Tabla10[[#This Row],[id]]&amp;"',"</f>
        <v>= '_242',</v>
      </c>
      <c r="E79" t="str">
        <f>"[TablaPermisos."&amp;Tabla10[[#This Row],[mio]]&amp;"]            : number"</f>
        <v>[TablaPermisos.]            : number</v>
      </c>
      <c r="F79" t="str">
        <f>"this[TablaPermisos."&amp;Tabla10[[#This Row],[mio]]&amp;"]          = 0"</f>
        <v>this[TablaPermisos.]          = 0</v>
      </c>
      <c r="G7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79" t="str">
        <f>Tabla10[[#This Row],[mio]]&amp;"              : boolean"</f>
        <v xml:space="preserve">              : boolean</v>
      </c>
      <c r="I79" t="s">
        <v>67</v>
      </c>
      <c r="J79" t="s">
        <v>66</v>
      </c>
      <c r="K79" t="s">
        <v>11</v>
      </c>
      <c r="M79" t="s">
        <v>27</v>
      </c>
      <c r="N79" t="e">
        <v>#N/A</v>
      </c>
      <c r="O79" t="e">
        <f>VLOOKUP(#REF!,Tabla14[],2,FALSE)</f>
        <v>#REF!</v>
      </c>
      <c r="P79" t="e">
        <f>Tabla10[[#This Row],[Columna1]]=Tabla10[[#This Row],[Columna2]]</f>
        <v>#N/A</v>
      </c>
    </row>
    <row r="80" spans="1:16" x14ac:dyDescent="0.25">
      <c r="A80">
        <v>243</v>
      </c>
      <c r="D80" t="str">
        <f>"= '_"&amp;Tabla10[[#This Row],[id]]&amp;"',"</f>
        <v>= '_243',</v>
      </c>
      <c r="E80" t="str">
        <f>"[TablaPermisos."&amp;Tabla10[[#This Row],[mio]]&amp;"]            : number"</f>
        <v>[TablaPermisos.]            : number</v>
      </c>
      <c r="F80" t="str">
        <f>"this[TablaPermisos."&amp;Tabla10[[#This Row],[mio]]&amp;"]          = 0"</f>
        <v>this[TablaPermisos.]          = 0</v>
      </c>
      <c r="G8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0" t="str">
        <f>Tabla10[[#This Row],[mio]]&amp;"              : boolean"</f>
        <v xml:space="preserve">              : boolean</v>
      </c>
      <c r="I80" t="s">
        <v>68</v>
      </c>
      <c r="J80" t="s">
        <v>66</v>
      </c>
      <c r="K80" t="s">
        <v>22</v>
      </c>
      <c r="M80" t="s">
        <v>29</v>
      </c>
      <c r="N80" t="e">
        <v>#N/A</v>
      </c>
      <c r="O80" t="e">
        <f>VLOOKUP(#REF!,Tabla14[],2,FALSE)</f>
        <v>#REF!</v>
      </c>
      <c r="P80" t="e">
        <f>Tabla10[[#This Row],[Columna1]]=Tabla10[[#This Row],[Columna2]]</f>
        <v>#N/A</v>
      </c>
    </row>
    <row r="81" spans="1:16" x14ac:dyDescent="0.25">
      <c r="A81">
        <v>1101</v>
      </c>
      <c r="D81" t="str">
        <f>"= '_"&amp;Tabla10[[#This Row],[id]]&amp;"',"</f>
        <v>= '_1101',</v>
      </c>
      <c r="E81" t="str">
        <f>"[TablaPermisos."&amp;Tabla10[[#This Row],[mio]]&amp;"]            : number"</f>
        <v>[TablaPermisos.]            : number</v>
      </c>
      <c r="F81" t="str">
        <f>"this[TablaPermisos."&amp;Tabla10[[#This Row],[mio]]&amp;"]          = 0"</f>
        <v>this[TablaPermisos.]          = 0</v>
      </c>
      <c r="G8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1" t="str">
        <f>Tabla10[[#This Row],[mio]]&amp;"              : boolean"</f>
        <v xml:space="preserve">              : boolean</v>
      </c>
      <c r="I81" t="s">
        <v>103</v>
      </c>
      <c r="J81" t="s">
        <v>39</v>
      </c>
      <c r="K81" t="s">
        <v>104</v>
      </c>
      <c r="L81" t="s">
        <v>8</v>
      </c>
      <c r="M81" t="s">
        <v>25</v>
      </c>
      <c r="N81">
        <v>1101</v>
      </c>
      <c r="O81" t="e">
        <f>VLOOKUP(#REF!,Tabla14[],2,FALSE)</f>
        <v>#REF!</v>
      </c>
      <c r="P81" t="e">
        <f>Tabla10[[#This Row],[Columna1]]=Tabla10[[#This Row],[Columna2]]</f>
        <v>#REF!</v>
      </c>
    </row>
    <row r="82" spans="1:16" x14ac:dyDescent="0.25">
      <c r="A82">
        <v>1102</v>
      </c>
      <c r="D82" t="str">
        <f>"= '_"&amp;Tabla10[[#This Row],[id]]&amp;"',"</f>
        <v>= '_1102',</v>
      </c>
      <c r="E82" t="str">
        <f>"[TablaPermisos."&amp;Tabla10[[#This Row],[mio]]&amp;"]            : number"</f>
        <v>[TablaPermisos.]            : number</v>
      </c>
      <c r="F82" t="str">
        <f>"this[TablaPermisos."&amp;Tabla10[[#This Row],[mio]]&amp;"]          = 0"</f>
        <v>this[TablaPermisos.]          = 0</v>
      </c>
      <c r="G8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2" t="str">
        <f>Tabla10[[#This Row],[mio]]&amp;"              : boolean"</f>
        <v xml:space="preserve">              : boolean</v>
      </c>
      <c r="I82" t="s">
        <v>105</v>
      </c>
      <c r="J82" t="s">
        <v>39</v>
      </c>
      <c r="K82" t="s">
        <v>104</v>
      </c>
      <c r="L82" t="s">
        <v>11</v>
      </c>
      <c r="M82" t="s">
        <v>27</v>
      </c>
      <c r="N82">
        <v>1102</v>
      </c>
      <c r="O82" t="e">
        <f>VLOOKUP(#REF!,Tabla14[],2,FALSE)</f>
        <v>#REF!</v>
      </c>
      <c r="P82" t="e">
        <f>Tabla10[[#This Row],[Columna1]]=Tabla10[[#This Row],[Columna2]]</f>
        <v>#REF!</v>
      </c>
    </row>
    <row r="83" spans="1:16" x14ac:dyDescent="0.25">
      <c r="A83">
        <v>1104</v>
      </c>
      <c r="D83" t="str">
        <f>"= '_"&amp;Tabla10[[#This Row],[id]]&amp;"',"</f>
        <v>= '_1104',</v>
      </c>
      <c r="E83" t="str">
        <f>"[TablaPermisos."&amp;Tabla10[[#This Row],[mio]]&amp;"]            : number"</f>
        <v>[TablaPermisos.]            : number</v>
      </c>
      <c r="F83" t="str">
        <f>"this[TablaPermisos."&amp;Tabla10[[#This Row],[mio]]&amp;"]          = 0"</f>
        <v>this[TablaPermisos.]          = 0</v>
      </c>
      <c r="G8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3" t="str">
        <f>Tabla10[[#This Row],[mio]]&amp;"              : boolean"</f>
        <v xml:space="preserve">              : boolean</v>
      </c>
      <c r="I83" t="s">
        <v>106</v>
      </c>
      <c r="J83" t="s">
        <v>39</v>
      </c>
      <c r="K83" t="s">
        <v>107</v>
      </c>
      <c r="L83" t="s">
        <v>16</v>
      </c>
      <c r="M83" t="s">
        <v>29</v>
      </c>
      <c r="N83">
        <v>1104</v>
      </c>
      <c r="O83" t="e">
        <f>VLOOKUP(#REF!,Tabla14[],2,FALSE)</f>
        <v>#REF!</v>
      </c>
      <c r="P83" t="e">
        <f>Tabla10[[#This Row],[Columna1]]=Tabla10[[#This Row],[Columna2]]</f>
        <v>#REF!</v>
      </c>
    </row>
    <row r="84" spans="1:16" x14ac:dyDescent="0.25">
      <c r="A84">
        <v>1109</v>
      </c>
      <c r="D84" t="str">
        <f>"= '_"&amp;Tabla10[[#This Row],[id]]&amp;"',"</f>
        <v>= '_1109',</v>
      </c>
      <c r="E84" t="str">
        <f>"[TablaPermisos."&amp;Tabla10[[#This Row],[mio]]&amp;"]            : number"</f>
        <v>[TablaPermisos.]            : number</v>
      </c>
      <c r="F84" t="str">
        <f>"this[TablaPermisos."&amp;Tabla10[[#This Row],[mio]]&amp;"]          = 0"</f>
        <v>this[TablaPermisos.]          = 0</v>
      </c>
      <c r="G8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4" t="str">
        <f>Tabla10[[#This Row],[mio]]&amp;"              : boolean"</f>
        <v xml:space="preserve">              : boolean</v>
      </c>
      <c r="I84" t="s">
        <v>108</v>
      </c>
      <c r="J84" t="s">
        <v>39</v>
      </c>
      <c r="K84" t="s">
        <v>104</v>
      </c>
      <c r="L84" t="s">
        <v>22</v>
      </c>
      <c r="M84" t="s">
        <v>29</v>
      </c>
      <c r="N84">
        <v>1109</v>
      </c>
      <c r="O84" t="e">
        <f>VLOOKUP(#REF!,Tabla14[],2,FALSE)</f>
        <v>#REF!</v>
      </c>
      <c r="P84" t="e">
        <f>Tabla10[[#This Row],[Columna1]]=Tabla10[[#This Row],[Columna2]]</f>
        <v>#REF!</v>
      </c>
    </row>
    <row r="85" spans="1:16" x14ac:dyDescent="0.25">
      <c r="A85">
        <v>1121</v>
      </c>
      <c r="D85" t="str">
        <f>"= '_"&amp;Tabla10[[#This Row],[id]]&amp;"',"</f>
        <v>= '_1121',</v>
      </c>
      <c r="E85" t="str">
        <f>"[TablaPermisos."&amp;Tabla10[[#This Row],[mio]]&amp;"]            : number"</f>
        <v>[TablaPermisos.]            : number</v>
      </c>
      <c r="F85" t="str">
        <f>"this[TablaPermisos."&amp;Tabla10[[#This Row],[mio]]&amp;"]          = 0"</f>
        <v>this[TablaPermisos.]          = 0</v>
      </c>
      <c r="G8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5" t="str">
        <f>Tabla10[[#This Row],[mio]]&amp;"              : boolean"</f>
        <v xml:space="preserve">              : boolean</v>
      </c>
      <c r="I85" t="s">
        <v>109</v>
      </c>
      <c r="J85" t="s">
        <v>110</v>
      </c>
      <c r="K85" t="s">
        <v>8</v>
      </c>
      <c r="M85" t="s">
        <v>27</v>
      </c>
      <c r="N85" t="e">
        <v>#N/A</v>
      </c>
      <c r="O85" t="e">
        <f>VLOOKUP(#REF!,Tabla14[],2,FALSE)</f>
        <v>#REF!</v>
      </c>
      <c r="P85" t="e">
        <f>Tabla10[[#This Row],[Columna1]]=Tabla10[[#This Row],[Columna2]]</f>
        <v>#N/A</v>
      </c>
    </row>
    <row r="86" spans="1:16" x14ac:dyDescent="0.25">
      <c r="A86">
        <v>1122</v>
      </c>
      <c r="D86" t="str">
        <f>"= '_"&amp;Tabla10[[#This Row],[id]]&amp;"',"</f>
        <v>= '_1122',</v>
      </c>
      <c r="E86" t="str">
        <f>"[TablaPermisos."&amp;Tabla10[[#This Row],[mio]]&amp;"]            : number"</f>
        <v>[TablaPermisos.]            : number</v>
      </c>
      <c r="F86" t="str">
        <f>"this[TablaPermisos."&amp;Tabla10[[#This Row],[mio]]&amp;"]          = 0"</f>
        <v>this[TablaPermisos.]          = 0</v>
      </c>
      <c r="G8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6" t="str">
        <f>Tabla10[[#This Row],[mio]]&amp;"              : boolean"</f>
        <v xml:space="preserve">              : boolean</v>
      </c>
      <c r="I86" t="s">
        <v>111</v>
      </c>
      <c r="J86" t="s">
        <v>110</v>
      </c>
      <c r="K86" t="s">
        <v>11</v>
      </c>
      <c r="M86" t="s">
        <v>27</v>
      </c>
      <c r="N86" t="e">
        <v>#N/A</v>
      </c>
      <c r="O86" t="e">
        <f>VLOOKUP(#REF!,Tabla14[],2,FALSE)</f>
        <v>#REF!</v>
      </c>
      <c r="P86" t="e">
        <f>Tabla10[[#This Row],[Columna1]]=Tabla10[[#This Row],[Columna2]]</f>
        <v>#N/A</v>
      </c>
    </row>
    <row r="87" spans="1:16" x14ac:dyDescent="0.25">
      <c r="A87">
        <v>1123</v>
      </c>
      <c r="D87" t="str">
        <f>"= '_"&amp;Tabla10[[#This Row],[id]]&amp;"',"</f>
        <v>= '_1123',</v>
      </c>
      <c r="E87" t="str">
        <f>"[TablaPermisos."&amp;Tabla10[[#This Row],[mio]]&amp;"]            : number"</f>
        <v>[TablaPermisos.]            : number</v>
      </c>
      <c r="F87" t="str">
        <f>"this[TablaPermisos."&amp;Tabla10[[#This Row],[mio]]&amp;"]          = 0"</f>
        <v>this[TablaPermisos.]          = 0</v>
      </c>
      <c r="G8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7" t="str">
        <f>Tabla10[[#This Row],[mio]]&amp;"              : boolean"</f>
        <v xml:space="preserve">              : boolean</v>
      </c>
      <c r="I87" t="s">
        <v>112</v>
      </c>
      <c r="J87" t="s">
        <v>110</v>
      </c>
      <c r="K87" t="s">
        <v>113</v>
      </c>
      <c r="M87" t="s">
        <v>27</v>
      </c>
      <c r="N87" t="e">
        <v>#N/A</v>
      </c>
      <c r="O87" t="e">
        <f>VLOOKUP(#REF!,Tabla14[],2,FALSE)</f>
        <v>#REF!</v>
      </c>
      <c r="P87" t="e">
        <f>Tabla10[[#This Row],[Columna1]]=Tabla10[[#This Row],[Columna2]]</f>
        <v>#N/A</v>
      </c>
    </row>
    <row r="88" spans="1:16" x14ac:dyDescent="0.25">
      <c r="A88">
        <v>1124</v>
      </c>
      <c r="D88" t="str">
        <f>"= '_"&amp;Tabla10[[#This Row],[id]]&amp;"',"</f>
        <v>= '_1124',</v>
      </c>
      <c r="E88" t="str">
        <f>"[TablaPermisos."&amp;Tabla10[[#This Row],[mio]]&amp;"]            : number"</f>
        <v>[TablaPermisos.]            : number</v>
      </c>
      <c r="F88" t="str">
        <f>"this[TablaPermisos."&amp;Tabla10[[#This Row],[mio]]&amp;"]          = 0"</f>
        <v>this[TablaPermisos.]          = 0</v>
      </c>
      <c r="G8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8" t="str">
        <f>Tabla10[[#This Row],[mio]]&amp;"              : boolean"</f>
        <v xml:space="preserve">              : boolean</v>
      </c>
      <c r="I88" t="s">
        <v>114</v>
      </c>
      <c r="J88" t="s">
        <v>110</v>
      </c>
      <c r="K88" t="s">
        <v>115</v>
      </c>
      <c r="M88" t="s">
        <v>27</v>
      </c>
      <c r="N88" t="e">
        <v>#N/A</v>
      </c>
      <c r="O88" t="e">
        <f>VLOOKUP(#REF!,Tabla14[],2,FALSE)</f>
        <v>#REF!</v>
      </c>
      <c r="P88" t="e">
        <f>Tabla10[[#This Row],[Columna1]]=Tabla10[[#This Row],[Columna2]]</f>
        <v>#N/A</v>
      </c>
    </row>
    <row r="89" spans="1:16" x14ac:dyDescent="0.25">
      <c r="A89">
        <v>1125</v>
      </c>
      <c r="D89" t="str">
        <f>"= '_"&amp;Tabla10[[#This Row],[id]]&amp;"',"</f>
        <v>= '_1125',</v>
      </c>
      <c r="E89" t="str">
        <f>"[TablaPermisos."&amp;Tabla10[[#This Row],[mio]]&amp;"]            : number"</f>
        <v>[TablaPermisos.]            : number</v>
      </c>
      <c r="F89" t="str">
        <f>"this[TablaPermisos."&amp;Tabla10[[#This Row],[mio]]&amp;"]          = 0"</f>
        <v>this[TablaPermisos.]          = 0</v>
      </c>
      <c r="G8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89" t="str">
        <f>Tabla10[[#This Row],[mio]]&amp;"              : boolean"</f>
        <v xml:space="preserve">              : boolean</v>
      </c>
      <c r="I89" t="s">
        <v>116</v>
      </c>
      <c r="J89" t="s">
        <v>110</v>
      </c>
      <c r="K89" t="s">
        <v>22</v>
      </c>
      <c r="M89" t="s">
        <v>27</v>
      </c>
      <c r="N89" t="e">
        <v>#N/A</v>
      </c>
      <c r="O89" t="e">
        <f>VLOOKUP(#REF!,Tabla14[],2,FALSE)</f>
        <v>#REF!</v>
      </c>
      <c r="P89" t="e">
        <f>Tabla10[[#This Row],[Columna1]]=Tabla10[[#This Row],[Columna2]]</f>
        <v>#N/A</v>
      </c>
    </row>
    <row r="90" spans="1:16" x14ac:dyDescent="0.25">
      <c r="A90">
        <v>1126</v>
      </c>
      <c r="D90" t="str">
        <f>"= '_"&amp;Tabla10[[#This Row],[id]]&amp;"',"</f>
        <v>= '_1126',</v>
      </c>
      <c r="E90" t="str">
        <f>"[TablaPermisos."&amp;Tabla10[[#This Row],[mio]]&amp;"]            : number"</f>
        <v>[TablaPermisos.]            : number</v>
      </c>
      <c r="F90" t="str">
        <f>"this[TablaPermisos."&amp;Tabla10[[#This Row],[mio]]&amp;"]          = 0"</f>
        <v>this[TablaPermisos.]          = 0</v>
      </c>
      <c r="G9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0" t="str">
        <f>Tabla10[[#This Row],[mio]]&amp;"              : boolean"</f>
        <v xml:space="preserve">              : boolean</v>
      </c>
      <c r="I90" t="s">
        <v>117</v>
      </c>
      <c r="J90" t="s">
        <v>110</v>
      </c>
      <c r="K90" t="s">
        <v>36</v>
      </c>
      <c r="M90" t="s">
        <v>27</v>
      </c>
      <c r="N90" t="e">
        <v>#N/A</v>
      </c>
      <c r="O90" t="e">
        <f>VLOOKUP(#REF!,Tabla14[],2,FALSE)</f>
        <v>#REF!</v>
      </c>
      <c r="P90" t="e">
        <f>Tabla10[[#This Row],[Columna1]]=Tabla10[[#This Row],[Columna2]]</f>
        <v>#N/A</v>
      </c>
    </row>
    <row r="91" spans="1:16" x14ac:dyDescent="0.25">
      <c r="A91">
        <v>1251</v>
      </c>
      <c r="D91" t="str">
        <f>"= '_"&amp;Tabla10[[#This Row],[id]]&amp;"',"</f>
        <v>= '_1251',</v>
      </c>
      <c r="E91" t="str">
        <f>"[TablaPermisos."&amp;Tabla10[[#This Row],[mio]]&amp;"]            : number"</f>
        <v>[TablaPermisos.]            : number</v>
      </c>
      <c r="F91" t="str">
        <f>"this[TablaPermisos."&amp;Tabla10[[#This Row],[mio]]&amp;"]          = 0"</f>
        <v>this[TablaPermisos.]          = 0</v>
      </c>
      <c r="G9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1" t="str">
        <f>Tabla10[[#This Row],[mio]]&amp;"              : boolean"</f>
        <v xml:space="preserve">              : boolean</v>
      </c>
      <c r="I91" t="s">
        <v>142</v>
      </c>
      <c r="J91" t="s">
        <v>143</v>
      </c>
      <c r="K91" t="s">
        <v>144</v>
      </c>
      <c r="M91" t="s">
        <v>25</v>
      </c>
      <c r="N91" t="e">
        <v>#N/A</v>
      </c>
      <c r="O91" t="e">
        <f>VLOOKUP(#REF!,Tabla14[],2,FALSE)</f>
        <v>#REF!</v>
      </c>
      <c r="P91" t="e">
        <f>Tabla10[[#This Row],[Columna1]]=Tabla10[[#This Row],[Columna2]]</f>
        <v>#N/A</v>
      </c>
    </row>
    <row r="92" spans="1:16" x14ac:dyDescent="0.25">
      <c r="A92">
        <v>1321</v>
      </c>
      <c r="D92" t="str">
        <f>"= '_"&amp;Tabla10[[#This Row],[id]]&amp;"',"</f>
        <v>= '_1321',</v>
      </c>
      <c r="E92" t="str">
        <f>"[TablaPermisos."&amp;Tabla10[[#This Row],[mio]]&amp;"]            : number"</f>
        <v>[TablaPermisos.]            : number</v>
      </c>
      <c r="F92" t="str">
        <f>"this[TablaPermisos."&amp;Tabla10[[#This Row],[mio]]&amp;"]          = 0"</f>
        <v>this[TablaPermisos.]          = 0</v>
      </c>
      <c r="G9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2" t="str">
        <f>Tabla10[[#This Row],[mio]]&amp;"              : boolean"</f>
        <v xml:space="preserve">              : boolean</v>
      </c>
      <c r="I92" t="s">
        <v>145</v>
      </c>
      <c r="J92" t="s">
        <v>7</v>
      </c>
      <c r="K92" t="s">
        <v>7</v>
      </c>
      <c r="L92" t="s">
        <v>31</v>
      </c>
      <c r="M92" t="s">
        <v>25</v>
      </c>
      <c r="N92">
        <v>1321</v>
      </c>
      <c r="O92" t="e">
        <f>VLOOKUP(#REF!,Tabla14[],2,FALSE)</f>
        <v>#REF!</v>
      </c>
      <c r="P92" t="e">
        <f>Tabla10[[#This Row],[Columna1]]=Tabla10[[#This Row],[Columna2]]</f>
        <v>#REF!</v>
      </c>
    </row>
    <row r="93" spans="1:16" x14ac:dyDescent="0.25">
      <c r="A93">
        <v>1322</v>
      </c>
      <c r="D93" t="str">
        <f>"= '_"&amp;Tabla10[[#This Row],[id]]&amp;"',"</f>
        <v>= '_1322',</v>
      </c>
      <c r="E93" t="str">
        <f>"[TablaPermisos."&amp;Tabla10[[#This Row],[mio]]&amp;"]            : number"</f>
        <v>[TablaPermisos.]            : number</v>
      </c>
      <c r="F93" t="str">
        <f>"this[TablaPermisos."&amp;Tabla10[[#This Row],[mio]]&amp;"]          = 0"</f>
        <v>this[TablaPermisos.]          = 0</v>
      </c>
      <c r="G9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3" t="str">
        <f>Tabla10[[#This Row],[mio]]&amp;"              : boolean"</f>
        <v xml:space="preserve">              : boolean</v>
      </c>
      <c r="I93" t="s">
        <v>146</v>
      </c>
      <c r="J93" t="s">
        <v>7</v>
      </c>
      <c r="K93" t="s">
        <v>13</v>
      </c>
      <c r="L93" t="s">
        <v>147</v>
      </c>
      <c r="M93" t="s">
        <v>25</v>
      </c>
      <c r="N93">
        <v>1322</v>
      </c>
      <c r="O93" t="e">
        <f>VLOOKUP(#REF!,Tabla14[],2,FALSE)</f>
        <v>#REF!</v>
      </c>
      <c r="P93" t="e">
        <f>Tabla10[[#This Row],[Columna1]]=Tabla10[[#This Row],[Columna2]]</f>
        <v>#REF!</v>
      </c>
    </row>
    <row r="94" spans="1:16" x14ac:dyDescent="0.25">
      <c r="A94">
        <v>2401</v>
      </c>
      <c r="D94" t="str">
        <f>"= '_"&amp;Tabla10[[#This Row],[id]]&amp;"',"</f>
        <v>= '_2401',</v>
      </c>
      <c r="E94" t="str">
        <f>"[TablaPermisos."&amp;Tabla10[[#This Row],[mio]]&amp;"]            : number"</f>
        <v>[TablaPermisos.]            : number</v>
      </c>
      <c r="F94" t="str">
        <f>"this[TablaPermisos."&amp;Tabla10[[#This Row],[mio]]&amp;"]          = 0"</f>
        <v>this[TablaPermisos.]          = 0</v>
      </c>
      <c r="G9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4" t="str">
        <f>Tabla10[[#This Row],[mio]]&amp;"              : boolean"</f>
        <v xml:space="preserve">              : boolean</v>
      </c>
      <c r="I94" t="s">
        <v>148</v>
      </c>
      <c r="J94" t="s">
        <v>149</v>
      </c>
      <c r="K94" t="s">
        <v>150</v>
      </c>
      <c r="L94" t="s">
        <v>97</v>
      </c>
      <c r="M94" t="s">
        <v>25</v>
      </c>
      <c r="N94">
        <v>2401</v>
      </c>
      <c r="O94" t="e">
        <f>VLOOKUP(#REF!,Tabla14[],2,FALSE)</f>
        <v>#REF!</v>
      </c>
      <c r="P94" t="e">
        <f>Tabla10[[#This Row],[Columna1]]=Tabla10[[#This Row],[Columna2]]</f>
        <v>#REF!</v>
      </c>
    </row>
    <row r="95" spans="1:16" x14ac:dyDescent="0.25">
      <c r="A95">
        <v>2402</v>
      </c>
      <c r="D95" t="str">
        <f>"= '_"&amp;Tabla10[[#This Row],[id]]&amp;"',"</f>
        <v>= '_2402',</v>
      </c>
      <c r="E95" t="str">
        <f>"[TablaPermisos."&amp;Tabla10[[#This Row],[mio]]&amp;"]            : number"</f>
        <v>[TablaPermisos.]            : number</v>
      </c>
      <c r="F95" t="str">
        <f>"this[TablaPermisos."&amp;Tabla10[[#This Row],[mio]]&amp;"]          = 0"</f>
        <v>this[TablaPermisos.]          = 0</v>
      </c>
      <c r="G9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5" t="str">
        <f>Tabla10[[#This Row],[mio]]&amp;"              : boolean"</f>
        <v xml:space="preserve">              : boolean</v>
      </c>
      <c r="I95" t="s">
        <v>151</v>
      </c>
      <c r="J95" t="s">
        <v>149</v>
      </c>
      <c r="K95" t="s">
        <v>150</v>
      </c>
      <c r="L95" t="s">
        <v>152</v>
      </c>
      <c r="M95" t="s">
        <v>27</v>
      </c>
      <c r="N95">
        <v>2402</v>
      </c>
      <c r="O95" t="e">
        <f>VLOOKUP(#REF!,Tabla14[],2,FALSE)</f>
        <v>#REF!</v>
      </c>
      <c r="P95" t="e">
        <f>Tabla10[[#This Row],[Columna1]]=Tabla10[[#This Row],[Columna2]]</f>
        <v>#REF!</v>
      </c>
    </row>
    <row r="96" spans="1:16" x14ac:dyDescent="0.25">
      <c r="A96">
        <v>2403</v>
      </c>
      <c r="D96" t="str">
        <f>"= '_"&amp;Tabla10[[#This Row],[id]]&amp;"',"</f>
        <v>= '_2403',</v>
      </c>
      <c r="E96" t="str">
        <f>"[TablaPermisos."&amp;Tabla10[[#This Row],[mio]]&amp;"]            : number"</f>
        <v>[TablaPermisos.]            : number</v>
      </c>
      <c r="F96" t="str">
        <f>"this[TablaPermisos."&amp;Tabla10[[#This Row],[mio]]&amp;"]          = 0"</f>
        <v>this[TablaPermisos.]          = 0</v>
      </c>
      <c r="G9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6" t="str">
        <f>Tabla10[[#This Row],[mio]]&amp;"              : boolean"</f>
        <v xml:space="preserve">              : boolean</v>
      </c>
      <c r="I96" t="s">
        <v>153</v>
      </c>
      <c r="J96" t="s">
        <v>149</v>
      </c>
      <c r="K96" t="s">
        <v>150</v>
      </c>
      <c r="L96" t="s">
        <v>101</v>
      </c>
      <c r="M96" t="s">
        <v>27</v>
      </c>
      <c r="N96">
        <v>2403</v>
      </c>
      <c r="O96" t="e">
        <f>VLOOKUP(#REF!,Tabla14[],2,FALSE)</f>
        <v>#REF!</v>
      </c>
      <c r="P96" t="e">
        <f>Tabla10[[#This Row],[Columna1]]=Tabla10[[#This Row],[Columna2]]</f>
        <v>#REF!</v>
      </c>
    </row>
    <row r="97" spans="1:16" x14ac:dyDescent="0.25">
      <c r="A97">
        <v>2411</v>
      </c>
      <c r="D97" t="str">
        <f>"= '_"&amp;Tabla10[[#This Row],[id]]&amp;"',"</f>
        <v>= '_2411',</v>
      </c>
      <c r="E97" t="str">
        <f>"[TablaPermisos."&amp;Tabla10[[#This Row],[mio]]&amp;"]            : number"</f>
        <v>[TablaPermisos.]            : number</v>
      </c>
      <c r="F97" t="str">
        <f>"this[TablaPermisos."&amp;Tabla10[[#This Row],[mio]]&amp;"]          = 0"</f>
        <v>this[TablaPermisos.]          = 0</v>
      </c>
      <c r="G9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7" t="str">
        <f>Tabla10[[#This Row],[mio]]&amp;"              : boolean"</f>
        <v xml:space="preserve">              : boolean</v>
      </c>
      <c r="I97" t="s">
        <v>154</v>
      </c>
      <c r="J97" t="s">
        <v>149</v>
      </c>
      <c r="K97" t="s">
        <v>155</v>
      </c>
      <c r="L97" t="s">
        <v>97</v>
      </c>
      <c r="M97" t="s">
        <v>25</v>
      </c>
      <c r="N97">
        <v>2411</v>
      </c>
      <c r="O97" t="e">
        <f>VLOOKUP(#REF!,Tabla14[],2,FALSE)</f>
        <v>#REF!</v>
      </c>
      <c r="P97" t="e">
        <f>Tabla10[[#This Row],[Columna1]]=Tabla10[[#This Row],[Columna2]]</f>
        <v>#REF!</v>
      </c>
    </row>
    <row r="98" spans="1:16" x14ac:dyDescent="0.25">
      <c r="A98">
        <v>2412</v>
      </c>
      <c r="D98" t="str">
        <f>"= '_"&amp;Tabla10[[#This Row],[id]]&amp;"',"</f>
        <v>= '_2412',</v>
      </c>
      <c r="E98" t="str">
        <f>"[TablaPermisos."&amp;Tabla10[[#This Row],[mio]]&amp;"]            : number"</f>
        <v>[TablaPermisos.]            : number</v>
      </c>
      <c r="F98" t="str">
        <f>"this[TablaPermisos."&amp;Tabla10[[#This Row],[mio]]&amp;"]          = 0"</f>
        <v>this[TablaPermisos.]          = 0</v>
      </c>
      <c r="G9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8" t="str">
        <f>Tabla10[[#This Row],[mio]]&amp;"              : boolean"</f>
        <v xml:space="preserve">              : boolean</v>
      </c>
      <c r="I98" t="s">
        <v>156</v>
      </c>
      <c r="J98" t="s">
        <v>149</v>
      </c>
      <c r="K98" t="s">
        <v>155</v>
      </c>
      <c r="L98" t="s">
        <v>152</v>
      </c>
      <c r="M98" t="s">
        <v>27</v>
      </c>
      <c r="N98">
        <v>2412</v>
      </c>
      <c r="O98" t="e">
        <f>VLOOKUP(#REF!,Tabla14[],2,FALSE)</f>
        <v>#REF!</v>
      </c>
      <c r="P98" t="e">
        <f>Tabla10[[#This Row],[Columna1]]=Tabla10[[#This Row],[Columna2]]</f>
        <v>#REF!</v>
      </c>
    </row>
    <row r="99" spans="1:16" x14ac:dyDescent="0.25">
      <c r="A99">
        <v>2413</v>
      </c>
      <c r="D99" t="str">
        <f>"= '_"&amp;Tabla10[[#This Row],[id]]&amp;"',"</f>
        <v>= '_2413',</v>
      </c>
      <c r="E99" t="str">
        <f>"[TablaPermisos."&amp;Tabla10[[#This Row],[mio]]&amp;"]            : number"</f>
        <v>[TablaPermisos.]            : number</v>
      </c>
      <c r="F99" t="str">
        <f>"this[TablaPermisos."&amp;Tabla10[[#This Row],[mio]]&amp;"]          = 0"</f>
        <v>this[TablaPermisos.]          = 0</v>
      </c>
      <c r="G9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99" t="str">
        <f>Tabla10[[#This Row],[mio]]&amp;"              : boolean"</f>
        <v xml:space="preserve">              : boolean</v>
      </c>
      <c r="I99" t="s">
        <v>157</v>
      </c>
      <c r="J99" t="s">
        <v>149</v>
      </c>
      <c r="K99" t="s">
        <v>155</v>
      </c>
      <c r="L99" t="s">
        <v>101</v>
      </c>
      <c r="M99" t="s">
        <v>27</v>
      </c>
      <c r="N99">
        <v>2413</v>
      </c>
      <c r="O99" t="e">
        <f>VLOOKUP(#REF!,Tabla14[],2,FALSE)</f>
        <v>#REF!</v>
      </c>
      <c r="P99" t="e">
        <f>Tabla10[[#This Row],[Columna1]]=Tabla10[[#This Row],[Columna2]]</f>
        <v>#REF!</v>
      </c>
    </row>
    <row r="100" spans="1:16" x14ac:dyDescent="0.25">
      <c r="A100">
        <v>2414</v>
      </c>
      <c r="D100" t="str">
        <f>"= '_"&amp;Tabla10[[#This Row],[id]]&amp;"',"</f>
        <v>= '_2414',</v>
      </c>
      <c r="E100" t="str">
        <f>"[TablaPermisos."&amp;Tabla10[[#This Row],[mio]]&amp;"]            : number"</f>
        <v>[TablaPermisos.]            : number</v>
      </c>
      <c r="F100" t="str">
        <f>"this[TablaPermisos."&amp;Tabla10[[#This Row],[mio]]&amp;"]          = 0"</f>
        <v>this[TablaPermisos.]          = 0</v>
      </c>
      <c r="G10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0" t="str">
        <f>Tabla10[[#This Row],[mio]]&amp;"              : boolean"</f>
        <v xml:space="preserve">              : boolean</v>
      </c>
      <c r="I100" t="s">
        <v>158</v>
      </c>
      <c r="J100" t="s">
        <v>149</v>
      </c>
      <c r="K100" t="s">
        <v>31</v>
      </c>
      <c r="M100" t="s">
        <v>27</v>
      </c>
      <c r="N100">
        <v>2414</v>
      </c>
      <c r="O100" t="e">
        <f>VLOOKUP(#REF!,Tabla14[],2,FALSE)</f>
        <v>#REF!</v>
      </c>
      <c r="P100" t="e">
        <f>Tabla10[[#This Row],[Columna1]]=Tabla10[[#This Row],[Columna2]]</f>
        <v>#REF!</v>
      </c>
    </row>
    <row r="101" spans="1:16" x14ac:dyDescent="0.25">
      <c r="A101">
        <v>23001</v>
      </c>
      <c r="D101" t="str">
        <f>"= '_"&amp;Tabla10[[#This Row],[id]]&amp;"',"</f>
        <v>= '_23001',</v>
      </c>
      <c r="E101" t="str">
        <f>"[TablaPermisos."&amp;Tabla10[[#This Row],[mio]]&amp;"]            : number"</f>
        <v>[TablaPermisos.]            : number</v>
      </c>
      <c r="F101" t="str">
        <f>"this[TablaPermisos."&amp;Tabla10[[#This Row],[mio]]&amp;"]          = 0"</f>
        <v>this[TablaPermisos.]          = 0</v>
      </c>
      <c r="G10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1" t="str">
        <f>Tabla10[[#This Row],[mio]]&amp;"              : boolean"</f>
        <v xml:space="preserve">              : boolean</v>
      </c>
      <c r="I101" t="s">
        <v>159</v>
      </c>
      <c r="J101" t="s">
        <v>160</v>
      </c>
      <c r="K101" t="s">
        <v>97</v>
      </c>
      <c r="M101" t="s">
        <v>27</v>
      </c>
      <c r="N101" t="e">
        <v>#N/A</v>
      </c>
      <c r="O101" t="e">
        <f>VLOOKUP(#REF!,Tabla14[],2,FALSE)</f>
        <v>#REF!</v>
      </c>
      <c r="P101" t="e">
        <f>Tabla10[[#This Row],[Columna1]]=Tabla10[[#This Row],[Columna2]]</f>
        <v>#N/A</v>
      </c>
    </row>
    <row r="102" spans="1:16" x14ac:dyDescent="0.25">
      <c r="A102">
        <v>23002</v>
      </c>
      <c r="D102" t="str">
        <f>"= '_"&amp;Tabla10[[#This Row],[id]]&amp;"',"</f>
        <v>= '_23002',</v>
      </c>
      <c r="E102" t="str">
        <f>"[TablaPermisos."&amp;Tabla10[[#This Row],[mio]]&amp;"]            : number"</f>
        <v>[TablaPermisos.]            : number</v>
      </c>
      <c r="F102" t="str">
        <f>"this[TablaPermisos."&amp;Tabla10[[#This Row],[mio]]&amp;"]          = 0"</f>
        <v>this[TablaPermisos.]          = 0</v>
      </c>
      <c r="G10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2" t="str">
        <f>Tabla10[[#This Row],[mio]]&amp;"              : boolean"</f>
        <v xml:space="preserve">              : boolean</v>
      </c>
      <c r="I102" t="s">
        <v>161</v>
      </c>
      <c r="J102" t="s">
        <v>160</v>
      </c>
      <c r="K102" t="s">
        <v>152</v>
      </c>
      <c r="M102" t="s">
        <v>27</v>
      </c>
      <c r="N102" t="e">
        <v>#N/A</v>
      </c>
      <c r="O102" t="e">
        <f>VLOOKUP(#REF!,Tabla14[],2,FALSE)</f>
        <v>#REF!</v>
      </c>
      <c r="P102" t="e">
        <f>Tabla10[[#This Row],[Columna1]]=Tabla10[[#This Row],[Columna2]]</f>
        <v>#N/A</v>
      </c>
    </row>
    <row r="103" spans="1:16" x14ac:dyDescent="0.25">
      <c r="A103">
        <v>23003</v>
      </c>
      <c r="D103" t="str">
        <f>"= '_"&amp;Tabla10[[#This Row],[id]]&amp;"',"</f>
        <v>= '_23003',</v>
      </c>
      <c r="E103" t="str">
        <f>"[TablaPermisos."&amp;Tabla10[[#This Row],[mio]]&amp;"]            : number"</f>
        <v>[TablaPermisos.]            : number</v>
      </c>
      <c r="F103" t="str">
        <f>"this[TablaPermisos."&amp;Tabla10[[#This Row],[mio]]&amp;"]          = 0"</f>
        <v>this[TablaPermisos.]          = 0</v>
      </c>
      <c r="G10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3" t="str">
        <f>Tabla10[[#This Row],[mio]]&amp;"              : boolean"</f>
        <v xml:space="preserve">              : boolean</v>
      </c>
      <c r="I103" t="s">
        <v>162</v>
      </c>
      <c r="J103" t="s">
        <v>160</v>
      </c>
      <c r="K103" t="s">
        <v>101</v>
      </c>
      <c r="M103" t="s">
        <v>27</v>
      </c>
      <c r="N103" t="e">
        <v>#N/A</v>
      </c>
      <c r="O103" t="e">
        <f>VLOOKUP(#REF!,Tabla14[],2,FALSE)</f>
        <v>#REF!</v>
      </c>
      <c r="P103" t="e">
        <f>Tabla10[[#This Row],[Columna1]]=Tabla10[[#This Row],[Columna2]]</f>
        <v>#N/A</v>
      </c>
    </row>
    <row r="104" spans="1:16" x14ac:dyDescent="0.25">
      <c r="A104">
        <v>23004</v>
      </c>
      <c r="D104" t="str">
        <f>"= '_"&amp;Tabla10[[#This Row],[id]]&amp;"',"</f>
        <v>= '_23004',</v>
      </c>
      <c r="E104" t="str">
        <f>"[TablaPermisos."&amp;Tabla10[[#This Row],[mio]]&amp;"]            : number"</f>
        <v>[TablaPermisos.]            : number</v>
      </c>
      <c r="F104" t="str">
        <f>"this[TablaPermisos."&amp;Tabla10[[#This Row],[mio]]&amp;"]          = 0"</f>
        <v>this[TablaPermisos.]          = 0</v>
      </c>
      <c r="G10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4" t="str">
        <f>Tabla10[[#This Row],[mio]]&amp;"              : boolean"</f>
        <v xml:space="preserve">              : boolean</v>
      </c>
      <c r="I104" t="s">
        <v>163</v>
      </c>
      <c r="J104" t="s">
        <v>160</v>
      </c>
      <c r="K104" t="s">
        <v>164</v>
      </c>
      <c r="M104" t="s">
        <v>27</v>
      </c>
      <c r="N104" t="e">
        <v>#N/A</v>
      </c>
      <c r="O104" t="e">
        <f>VLOOKUP(#REF!,Tabla14[],2,FALSE)</f>
        <v>#REF!</v>
      </c>
      <c r="P104" t="e">
        <f>Tabla10[[#This Row],[Columna1]]=Tabla10[[#This Row],[Columna2]]</f>
        <v>#N/A</v>
      </c>
    </row>
    <row r="105" spans="1:16" x14ac:dyDescent="0.25">
      <c r="A105">
        <v>104130</v>
      </c>
      <c r="D105" t="str">
        <f>"= '_"&amp;Tabla10[[#This Row],[id]]&amp;"',"</f>
        <v>= '_104130',</v>
      </c>
      <c r="E105" t="str">
        <f>"[TablaPermisos."&amp;Tabla10[[#This Row],[mio]]&amp;"]            : number"</f>
        <v>[TablaPermisos.]            : number</v>
      </c>
      <c r="F105" t="str">
        <f>"this[TablaPermisos."&amp;Tabla10[[#This Row],[mio]]&amp;"]          = 0"</f>
        <v>this[TablaPermisos.]          = 0</v>
      </c>
      <c r="G10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5" t="str">
        <f>Tabla10[[#This Row],[mio]]&amp;"              : boolean"</f>
        <v xml:space="preserve">              : boolean</v>
      </c>
      <c r="I105" t="s">
        <v>170</v>
      </c>
      <c r="J105" t="s">
        <v>171</v>
      </c>
      <c r="K105" t="s">
        <v>97</v>
      </c>
      <c r="M105" t="s">
        <v>27</v>
      </c>
      <c r="N105" t="e">
        <v>#N/A</v>
      </c>
      <c r="O105" t="e">
        <f>VLOOKUP(#REF!,Tabla14[],2,FALSE)</f>
        <v>#REF!</v>
      </c>
      <c r="P105" t="e">
        <f>Tabla10[[#This Row],[Columna1]]=Tabla10[[#This Row],[Columna2]]</f>
        <v>#N/A</v>
      </c>
    </row>
    <row r="106" spans="1:16" x14ac:dyDescent="0.25">
      <c r="A106">
        <v>160211</v>
      </c>
      <c r="D106" t="str">
        <f>"= '_"&amp;Tabla10[[#This Row],[id]]&amp;"',"</f>
        <v>= '_160211',</v>
      </c>
      <c r="E106" t="str">
        <f>"[TablaPermisos."&amp;Tabla10[[#This Row],[mio]]&amp;"]            : number"</f>
        <v>[TablaPermisos.]            : number</v>
      </c>
      <c r="F106" t="str">
        <f>"this[TablaPermisos."&amp;Tabla10[[#This Row],[mio]]&amp;"]          = 0"</f>
        <v>this[TablaPermisos.]          = 0</v>
      </c>
      <c r="G10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6" t="str">
        <f>Tabla10[[#This Row],[mio]]&amp;"              : boolean"</f>
        <v xml:space="preserve">              : boolean</v>
      </c>
      <c r="I106" t="s">
        <v>172</v>
      </c>
      <c r="J106" t="s">
        <v>173</v>
      </c>
      <c r="K106" t="s">
        <v>8</v>
      </c>
      <c r="M106" t="s">
        <v>25</v>
      </c>
      <c r="N106" t="e">
        <v>#N/A</v>
      </c>
      <c r="O106" t="e">
        <f>VLOOKUP(#REF!,Tabla14[],2,FALSE)</f>
        <v>#REF!</v>
      </c>
      <c r="P106" t="e">
        <f>Tabla10[[#This Row],[Columna1]]=Tabla10[[#This Row],[Columna2]]</f>
        <v>#N/A</v>
      </c>
    </row>
    <row r="107" spans="1:16" x14ac:dyDescent="0.25">
      <c r="A107">
        <v>160212</v>
      </c>
      <c r="D107" t="str">
        <f>"= '_"&amp;Tabla10[[#This Row],[id]]&amp;"',"</f>
        <v>= '_160212',</v>
      </c>
      <c r="E107" t="str">
        <f>"[TablaPermisos."&amp;Tabla10[[#This Row],[mio]]&amp;"]            : number"</f>
        <v>[TablaPermisos.]            : number</v>
      </c>
      <c r="F107" t="str">
        <f>"this[TablaPermisos."&amp;Tabla10[[#This Row],[mio]]&amp;"]          = 0"</f>
        <v>this[TablaPermisos.]          = 0</v>
      </c>
      <c r="G107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7" t="str">
        <f>Tabla10[[#This Row],[mio]]&amp;"              : boolean"</f>
        <v xml:space="preserve">              : boolean</v>
      </c>
      <c r="I107" t="s">
        <v>174</v>
      </c>
      <c r="J107" t="s">
        <v>173</v>
      </c>
      <c r="K107" t="s">
        <v>175</v>
      </c>
      <c r="M107" t="s">
        <v>27</v>
      </c>
      <c r="N107" t="e">
        <v>#N/A</v>
      </c>
      <c r="O107" t="e">
        <f>VLOOKUP(#REF!,Tabla14[],2,FALSE)</f>
        <v>#REF!</v>
      </c>
      <c r="P107" t="e">
        <f>Tabla10[[#This Row],[Columna1]]=Tabla10[[#This Row],[Columna2]]</f>
        <v>#N/A</v>
      </c>
    </row>
    <row r="108" spans="1:16" x14ac:dyDescent="0.25">
      <c r="A108">
        <v>160213</v>
      </c>
      <c r="D108" t="str">
        <f>"= '_"&amp;Tabla10[[#This Row],[id]]&amp;"',"</f>
        <v>= '_160213',</v>
      </c>
      <c r="E108" t="str">
        <f>"[TablaPermisos."&amp;Tabla10[[#This Row],[mio]]&amp;"]            : number"</f>
        <v>[TablaPermisos.]            : number</v>
      </c>
      <c r="F108" t="str">
        <f>"this[TablaPermisos."&amp;Tabla10[[#This Row],[mio]]&amp;"]          = 0"</f>
        <v>this[TablaPermisos.]          = 0</v>
      </c>
      <c r="G108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8" t="str">
        <f>Tabla10[[#This Row],[mio]]&amp;"              : boolean"</f>
        <v xml:space="preserve">              : boolean</v>
      </c>
      <c r="I108" t="s">
        <v>176</v>
      </c>
      <c r="J108" t="s">
        <v>173</v>
      </c>
      <c r="K108" t="s">
        <v>11</v>
      </c>
      <c r="M108" t="s">
        <v>177</v>
      </c>
      <c r="N108" t="e">
        <v>#N/A</v>
      </c>
      <c r="O108" t="e">
        <f>VLOOKUP(#REF!,Tabla14[],2,FALSE)</f>
        <v>#REF!</v>
      </c>
      <c r="P108" t="e">
        <f>Tabla10[[#This Row],[Columna1]]=Tabla10[[#This Row],[Columna2]]</f>
        <v>#N/A</v>
      </c>
    </row>
    <row r="109" spans="1:16" x14ac:dyDescent="0.25">
      <c r="A109">
        <v>160214</v>
      </c>
      <c r="D109" t="str">
        <f>"= '_"&amp;Tabla10[[#This Row],[id]]&amp;"',"</f>
        <v>= '_160214',</v>
      </c>
      <c r="E109" t="str">
        <f>"[TablaPermisos."&amp;Tabla10[[#This Row],[mio]]&amp;"]            : number"</f>
        <v>[TablaPermisos.]            : number</v>
      </c>
      <c r="F109" t="str">
        <f>"this[TablaPermisos."&amp;Tabla10[[#This Row],[mio]]&amp;"]          = 0"</f>
        <v>this[TablaPermisos.]          = 0</v>
      </c>
      <c r="G109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09" t="str">
        <f>Tabla10[[#This Row],[mio]]&amp;"              : boolean"</f>
        <v xml:space="preserve">              : boolean</v>
      </c>
      <c r="I109" t="s">
        <v>178</v>
      </c>
      <c r="J109" t="s">
        <v>173</v>
      </c>
      <c r="K109" t="s">
        <v>22</v>
      </c>
      <c r="M109" t="s">
        <v>29</v>
      </c>
      <c r="N109" t="e">
        <v>#N/A</v>
      </c>
      <c r="O109" t="e">
        <f>VLOOKUP(#REF!,Tabla14[],2,FALSE)</f>
        <v>#REF!</v>
      </c>
      <c r="P109" t="e">
        <f>Tabla10[[#This Row],[Columna1]]=Tabla10[[#This Row],[Columna2]]</f>
        <v>#N/A</v>
      </c>
    </row>
    <row r="110" spans="1:16" x14ac:dyDescent="0.25">
      <c r="A110">
        <v>500000</v>
      </c>
      <c r="D110" t="str">
        <f>"= '_"&amp;Tabla10[[#This Row],[id]]&amp;"',"</f>
        <v>= '_500000',</v>
      </c>
      <c r="E110" t="str">
        <f>"[TablaPermisos."&amp;Tabla10[[#This Row],[mio]]&amp;"]            : number"</f>
        <v>[TablaPermisos.]            : number</v>
      </c>
      <c r="F110" t="str">
        <f>"this[TablaPermisos."&amp;Tabla10[[#This Row],[mio]]&amp;"]          = 0"</f>
        <v>this[TablaPermisos.]          = 0</v>
      </c>
      <c r="G110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0" t="str">
        <f>Tabla10[[#This Row],[mio]]&amp;"              : boolean"</f>
        <v xml:space="preserve">              : boolean</v>
      </c>
      <c r="I110" t="s">
        <v>179</v>
      </c>
      <c r="J110" t="s">
        <v>180</v>
      </c>
      <c r="K110" t="s">
        <v>97</v>
      </c>
      <c r="M110" t="s">
        <v>27</v>
      </c>
      <c r="N110" t="e">
        <v>#N/A</v>
      </c>
      <c r="O110" t="e">
        <f>VLOOKUP(#REF!,Tabla14[],2,FALSE)</f>
        <v>#REF!</v>
      </c>
      <c r="P110" t="e">
        <f>Tabla10[[#This Row],[Columna1]]=Tabla10[[#This Row],[Columna2]]</f>
        <v>#N/A</v>
      </c>
    </row>
    <row r="111" spans="1:16" x14ac:dyDescent="0.25">
      <c r="A111">
        <v>500001</v>
      </c>
      <c r="D111" t="str">
        <f>"= '_"&amp;Tabla10[[#This Row],[id]]&amp;"',"</f>
        <v>= '_500001',</v>
      </c>
      <c r="E111" t="str">
        <f>"[TablaPermisos."&amp;Tabla10[[#This Row],[mio]]&amp;"]            : number"</f>
        <v>[TablaPermisos.]            : number</v>
      </c>
      <c r="F111" t="str">
        <f>"this[TablaPermisos."&amp;Tabla10[[#This Row],[mio]]&amp;"]          = 0"</f>
        <v>this[TablaPermisos.]          = 0</v>
      </c>
      <c r="G111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1" t="str">
        <f>Tabla10[[#This Row],[mio]]&amp;"              : boolean"</f>
        <v xml:space="preserve">              : boolean</v>
      </c>
      <c r="I111" t="s">
        <v>181</v>
      </c>
      <c r="J111" t="s">
        <v>180</v>
      </c>
      <c r="K111" t="s">
        <v>76</v>
      </c>
      <c r="M111" t="s">
        <v>27</v>
      </c>
      <c r="N111" t="e">
        <v>#N/A</v>
      </c>
      <c r="O111" t="e">
        <f>VLOOKUP(#REF!,Tabla14[],2,FALSE)</f>
        <v>#REF!</v>
      </c>
      <c r="P111" t="e">
        <f>Tabla10[[#This Row],[Columna1]]=Tabla10[[#This Row],[Columna2]]</f>
        <v>#N/A</v>
      </c>
    </row>
    <row r="112" spans="1:16" x14ac:dyDescent="0.25">
      <c r="A112">
        <v>500002</v>
      </c>
      <c r="D112" t="str">
        <f>"= '_"&amp;Tabla10[[#This Row],[id]]&amp;"',"</f>
        <v>= '_500002',</v>
      </c>
      <c r="E112" t="str">
        <f>"[TablaPermisos."&amp;Tabla10[[#This Row],[mio]]&amp;"]            : number"</f>
        <v>[TablaPermisos.]            : number</v>
      </c>
      <c r="F112" t="str">
        <f>"this[TablaPermisos."&amp;Tabla10[[#This Row],[mio]]&amp;"]          = 0"</f>
        <v>this[TablaPermisos.]          = 0</v>
      </c>
      <c r="G112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2" t="str">
        <f>Tabla10[[#This Row],[mio]]&amp;"              : boolean"</f>
        <v xml:space="preserve">              : boolean</v>
      </c>
      <c r="I112" t="s">
        <v>182</v>
      </c>
      <c r="J112" t="s">
        <v>180</v>
      </c>
      <c r="K112" t="s">
        <v>101</v>
      </c>
      <c r="M112" t="s">
        <v>27</v>
      </c>
      <c r="N112" t="e">
        <v>#N/A</v>
      </c>
      <c r="O112" t="e">
        <f>VLOOKUP(#REF!,Tabla14[],2,FALSE)</f>
        <v>#REF!</v>
      </c>
      <c r="P112" t="e">
        <f>Tabla10[[#This Row],[Columna1]]=Tabla10[[#This Row],[Columna2]]</f>
        <v>#N/A</v>
      </c>
    </row>
    <row r="113" spans="1:16" x14ac:dyDescent="0.25">
      <c r="A113">
        <v>500003</v>
      </c>
      <c r="D113" t="str">
        <f>"= '_"&amp;Tabla10[[#This Row],[id]]&amp;"',"</f>
        <v>= '_500003',</v>
      </c>
      <c r="E113" t="str">
        <f>"[TablaPermisos."&amp;Tabla10[[#This Row],[mio]]&amp;"]            : number"</f>
        <v>[TablaPermisos.]            : number</v>
      </c>
      <c r="F113" t="str">
        <f>"this[TablaPermisos."&amp;Tabla10[[#This Row],[mio]]&amp;"]          = 0"</f>
        <v>this[TablaPermisos.]          = 0</v>
      </c>
      <c r="G113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3" t="str">
        <f>Tabla10[[#This Row],[mio]]&amp;"              : boolean"</f>
        <v xml:space="preserve">              : boolean</v>
      </c>
      <c r="I113" t="s">
        <v>183</v>
      </c>
      <c r="J113" t="s">
        <v>180</v>
      </c>
      <c r="K113" t="s">
        <v>184</v>
      </c>
      <c r="M113" t="s">
        <v>27</v>
      </c>
      <c r="N113" t="e">
        <v>#N/A</v>
      </c>
      <c r="O113" t="e">
        <f>VLOOKUP(#REF!,Tabla14[],2,FALSE)</f>
        <v>#REF!</v>
      </c>
      <c r="P113" t="e">
        <f>Tabla10[[#This Row],[Columna1]]=Tabla10[[#This Row],[Columna2]]</f>
        <v>#N/A</v>
      </c>
    </row>
    <row r="114" spans="1:16" x14ac:dyDescent="0.25">
      <c r="A114">
        <v>1048740</v>
      </c>
      <c r="D114" t="str">
        <f>"= '_"&amp;Tabla10[[#This Row],[id]]&amp;"',"</f>
        <v>= '_1048740',</v>
      </c>
      <c r="E114" t="str">
        <f>"[TablaPermisos."&amp;Tabla10[[#This Row],[mio]]&amp;"]            : number"</f>
        <v>[TablaPermisos.]            : number</v>
      </c>
      <c r="F114" t="str">
        <f>"this[TablaPermisos."&amp;Tabla10[[#This Row],[mio]]&amp;"]          = 0"</f>
        <v>this[TablaPermisos.]          = 0</v>
      </c>
      <c r="G114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4" t="str">
        <f>Tabla10[[#This Row],[mio]]&amp;"              : boolean"</f>
        <v xml:space="preserve">              : boolean</v>
      </c>
      <c r="I114" t="s">
        <v>185</v>
      </c>
      <c r="J114" t="s">
        <v>186</v>
      </c>
      <c r="K114" t="s">
        <v>187</v>
      </c>
      <c r="M114" t="s">
        <v>27</v>
      </c>
      <c r="N114" t="e">
        <v>#N/A</v>
      </c>
      <c r="O114" t="e">
        <f>VLOOKUP(#REF!,Tabla14[],2,FALSE)</f>
        <v>#REF!</v>
      </c>
      <c r="P114" t="e">
        <f>Tabla10[[#This Row],[Columna1]]=Tabla10[[#This Row],[Columna2]]</f>
        <v>#N/A</v>
      </c>
    </row>
    <row r="115" spans="1:16" x14ac:dyDescent="0.25">
      <c r="A115">
        <v>1048741</v>
      </c>
      <c r="D115" t="str">
        <f>"= '_"&amp;Tabla10[[#This Row],[id]]&amp;"',"</f>
        <v>= '_1048741',</v>
      </c>
      <c r="E115" t="str">
        <f>"[TablaPermisos."&amp;Tabla10[[#This Row],[mio]]&amp;"]            : number"</f>
        <v>[TablaPermisos.]            : number</v>
      </c>
      <c r="F115" t="str">
        <f>"this[TablaPermisos."&amp;Tabla10[[#This Row],[mio]]&amp;"]          = 0"</f>
        <v>this[TablaPermisos.]          = 0</v>
      </c>
      <c r="G115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5" t="str">
        <f>Tabla10[[#This Row],[mio]]&amp;"              : boolean"</f>
        <v xml:space="preserve">              : boolean</v>
      </c>
      <c r="I115" t="s">
        <v>188</v>
      </c>
      <c r="J115" t="s">
        <v>186</v>
      </c>
      <c r="K115" t="s">
        <v>189</v>
      </c>
      <c r="M115" t="s">
        <v>27</v>
      </c>
      <c r="N115" t="e">
        <v>#N/A</v>
      </c>
      <c r="O115" t="e">
        <f>VLOOKUP(#REF!,Tabla14[],2,FALSE)</f>
        <v>#REF!</v>
      </c>
      <c r="P115" t="e">
        <f>Tabla10[[#This Row],[Columna1]]=Tabla10[[#This Row],[Columna2]]</f>
        <v>#N/A</v>
      </c>
    </row>
    <row r="116" spans="1:16" x14ac:dyDescent="0.25">
      <c r="A116">
        <v>1048742</v>
      </c>
      <c r="D116" t="str">
        <f>"= '_"&amp;Tabla10[[#This Row],[id]]&amp;"',"</f>
        <v>= '_1048742',</v>
      </c>
      <c r="E116" t="str">
        <f>"[TablaPermisos."&amp;Tabla10[[#This Row],[mio]]&amp;"]            : number"</f>
        <v>[TablaPermisos.]            : number</v>
      </c>
      <c r="F116" t="str">
        <f>"this[TablaPermisos."&amp;Tabla10[[#This Row],[mio]]&amp;"]          = 0"</f>
        <v>this[TablaPermisos.]          = 0</v>
      </c>
      <c r="G116" t="str">
        <f>"  get "&amp;Tabla10[[#This Row],[mio]]&amp;"             () : boolean { return Boolean( this[TablaPermisos."&amp;Tabla10[[#This Row],[mio]]&amp;" ] ) }"</f>
        <v xml:space="preserve">  get              () : boolean { return Boolean( this[TablaPermisos. ] ) }</v>
      </c>
      <c r="H116" t="str">
        <f>Tabla10[[#This Row],[mio]]&amp;"              : boolean"</f>
        <v xml:space="preserve">              : boolean</v>
      </c>
      <c r="I116" t="s">
        <v>190</v>
      </c>
      <c r="J116" t="s">
        <v>186</v>
      </c>
      <c r="K116" t="s">
        <v>191</v>
      </c>
      <c r="M116" t="s">
        <v>27</v>
      </c>
      <c r="N116" t="e">
        <v>#N/A</v>
      </c>
      <c r="O116" t="e">
        <f>VLOOKUP(#REF!,Tabla14[],2,FALSE)</f>
        <v>#REF!</v>
      </c>
      <c r="P116" t="e">
        <f>Tabla10[[#This Row],[Columna1]]=Tabla10[[#This Row],[Columna2]]</f>
        <v>#N/A</v>
      </c>
    </row>
    <row r="117" spans="1:16" x14ac:dyDescent="0.25">
      <c r="A117">
        <v>21</v>
      </c>
      <c r="C117" t="s">
        <v>407</v>
      </c>
      <c r="D117" s="1" t="str">
        <f>"= '_"&amp;Tabla10[[#This Row],[id]]&amp;"',"</f>
        <v>= '_21',</v>
      </c>
      <c r="E117" s="1" t="str">
        <f>"[TablaPermisos."&amp;Tabla10[[#This Row],[mio]]&amp;"]            : number"</f>
        <v>[TablaPermisos.cotizar_ver]            : number</v>
      </c>
      <c r="F117" s="1" t="str">
        <f>"this[TablaPermisos."&amp;Tabla10[[#This Row],[mio]]&amp;"]          = 0"</f>
        <v>this[TablaPermisos.cotizar_ver]          = 0</v>
      </c>
      <c r="G117" s="1" t="str">
        <f>"  get "&amp;Tabla10[[#This Row],[mio]]&amp;"             () : boolean { return Boolean( this[TablaPermisos."&amp;Tabla10[[#This Row],[mio]]&amp;" ] ) }"</f>
        <v xml:space="preserve">  get cotizar_ver             () : boolean { return Boolean( this[TablaPermisos.cotizar_ver ] ) }</v>
      </c>
      <c r="H117" s="1" t="str">
        <f>Tabla10[[#This Row],[mio]]&amp;"              : boolean"</f>
        <v>cotizar_ver              : boolean</v>
      </c>
      <c r="I117" t="s">
        <v>400</v>
      </c>
      <c r="J117" t="s">
        <v>193</v>
      </c>
      <c r="K117" t="s">
        <v>8</v>
      </c>
      <c r="N117" s="1"/>
      <c r="O117" s="1" t="e">
        <f>VLOOKUP(#REF!,Tabla14[],2,FALSE)</f>
        <v>#REF!</v>
      </c>
      <c r="P117" s="1" t="e">
        <f>Tabla10[[#This Row],[Columna1]]=Tabla10[[#This Row],[Columna2]]</f>
        <v>#REF!</v>
      </c>
    </row>
    <row r="118" spans="1:16" x14ac:dyDescent="0.25">
      <c r="A118">
        <v>22</v>
      </c>
      <c r="C118" t="s">
        <v>408</v>
      </c>
      <c r="D118" s="1" t="str">
        <f>"= '_"&amp;Tabla10[[#This Row],[id]]&amp;"',"</f>
        <v>= '_22',</v>
      </c>
      <c r="E118" s="1" t="str">
        <f>"[TablaPermisos."&amp;Tabla10[[#This Row],[mio]]&amp;"]            : number"</f>
        <v>[TablaPermisos.cotizar_crear]            : number</v>
      </c>
      <c r="F118" s="1" t="str">
        <f>"this[TablaPermisos."&amp;Tabla10[[#This Row],[mio]]&amp;"]          = 0"</f>
        <v>this[TablaPermisos.cotizar_crear]          = 0</v>
      </c>
      <c r="G118" s="1" t="str">
        <f>"  get "&amp;Tabla10[[#This Row],[mio]]&amp;"             () : boolean { return Boolean( this[TablaPermisos."&amp;Tabla10[[#This Row],[mio]]&amp;" ] ) }"</f>
        <v xml:space="preserve">  get cotizar_crear             () : boolean { return Boolean( this[TablaPermisos.cotizar_crear ] ) }</v>
      </c>
      <c r="H118" s="1" t="str">
        <f>Tabla10[[#This Row],[mio]]&amp;"              : boolean"</f>
        <v>cotizar_crear              : boolean</v>
      </c>
      <c r="I118" t="s">
        <v>401</v>
      </c>
      <c r="J118" t="s">
        <v>193</v>
      </c>
      <c r="K118" t="s">
        <v>11</v>
      </c>
      <c r="N118" s="1"/>
      <c r="O118" s="1" t="e">
        <f>VLOOKUP(#REF!,Tabla14[],2,FALSE)</f>
        <v>#REF!</v>
      </c>
      <c r="P118" s="1" t="e">
        <f>Tabla10[[#This Row],[Columna1]]=Tabla10[[#This Row],[Columna2]]</f>
        <v>#REF!</v>
      </c>
    </row>
    <row r="119" spans="1:16" x14ac:dyDescent="0.25">
      <c r="A119">
        <v>24</v>
      </c>
      <c r="C119" t="s">
        <v>409</v>
      </c>
      <c r="D119" s="1" t="str">
        <f>"= '_"&amp;Tabla10[[#This Row],[id]]&amp;"',"</f>
        <v>= '_24',</v>
      </c>
      <c r="E119" s="1" t="str">
        <f>"[TablaPermisos."&amp;Tabla10[[#This Row],[mio]]&amp;"]            : number"</f>
        <v>[TablaPermisos.cotizar_validar]            : number</v>
      </c>
      <c r="F119" s="1" t="str">
        <f>"this[TablaPermisos."&amp;Tabla10[[#This Row],[mio]]&amp;"]          = 0"</f>
        <v>this[TablaPermisos.cotizar_validar]          = 0</v>
      </c>
      <c r="G119" s="1" t="str">
        <f>"  get "&amp;Tabla10[[#This Row],[mio]]&amp;"             () : boolean { return Boolean( this[TablaPermisos."&amp;Tabla10[[#This Row],[mio]]&amp;" ] ) }"</f>
        <v xml:space="preserve">  get cotizar_validar             () : boolean { return Boolean( this[TablaPermisos.cotizar_validar ] ) }</v>
      </c>
      <c r="H119" s="1" t="str">
        <f>Tabla10[[#This Row],[mio]]&amp;"              : boolean"</f>
        <v>cotizar_validar              : boolean</v>
      </c>
      <c r="I119" t="s">
        <v>402</v>
      </c>
      <c r="J119" t="s">
        <v>193</v>
      </c>
      <c r="K119" t="s">
        <v>196</v>
      </c>
      <c r="N119" s="1"/>
      <c r="O119" s="1" t="e">
        <f>VLOOKUP(#REF!,Tabla14[],2,FALSE)</f>
        <v>#REF!</v>
      </c>
      <c r="P119" s="1" t="e">
        <f>Tabla10[[#This Row],[Columna1]]=Tabla10[[#This Row],[Columna2]]</f>
        <v>#REF!</v>
      </c>
    </row>
    <row r="120" spans="1:16" x14ac:dyDescent="0.25">
      <c r="A120">
        <v>25</v>
      </c>
      <c r="C120" t="s">
        <v>410</v>
      </c>
      <c r="D120" s="1" t="str">
        <f>"= '_"&amp;Tabla10[[#This Row],[id]]&amp;"',"</f>
        <v>= '_25',</v>
      </c>
      <c r="E120" s="1" t="str">
        <f>"[TablaPermisos."&amp;Tabla10[[#This Row],[mio]]&amp;"]            : number"</f>
        <v>[TablaPermisos.cotizar_enviar]            : number</v>
      </c>
      <c r="F120" s="1" t="str">
        <f>"this[TablaPermisos."&amp;Tabla10[[#This Row],[mio]]&amp;"]          = 0"</f>
        <v>this[TablaPermisos.cotizar_enviar]          = 0</v>
      </c>
      <c r="G120" s="1" t="str">
        <f>"  get "&amp;Tabla10[[#This Row],[mio]]&amp;"             () : boolean { return Boolean( this[TablaPermisos."&amp;Tabla10[[#This Row],[mio]]&amp;" ] ) }"</f>
        <v xml:space="preserve">  get cotizar_enviar             () : boolean { return Boolean( this[TablaPermisos.cotizar_enviar ] ) }</v>
      </c>
      <c r="H120" s="1" t="str">
        <f>Tabla10[[#This Row],[mio]]&amp;"              : boolean"</f>
        <v>cotizar_enviar              : boolean</v>
      </c>
      <c r="I120" t="s">
        <v>403</v>
      </c>
      <c r="J120" t="s">
        <v>193</v>
      </c>
      <c r="K120" t="s">
        <v>196</v>
      </c>
      <c r="N120" s="1"/>
      <c r="O120" s="1" t="e">
        <f>VLOOKUP(#REF!,Tabla14[],2,FALSE)</f>
        <v>#REF!</v>
      </c>
      <c r="P120" s="1" t="e">
        <f>Tabla10[[#This Row],[Columna1]]=Tabla10[[#This Row],[Columna2]]</f>
        <v>#REF!</v>
      </c>
    </row>
    <row r="121" spans="1:16" x14ac:dyDescent="0.25">
      <c r="A121">
        <v>26</v>
      </c>
      <c r="C121" t="s">
        <v>411</v>
      </c>
      <c r="D121" s="1" t="str">
        <f>"= '_"&amp;Tabla10[[#This Row],[id]]&amp;"',"</f>
        <v>= '_26',</v>
      </c>
      <c r="E121" s="1" t="str">
        <f>"[TablaPermisos."&amp;Tabla10[[#This Row],[mio]]&amp;"]            : number"</f>
        <v>[TablaPermisos.cotizar_cerrar]            : number</v>
      </c>
      <c r="F121" s="1" t="str">
        <f>"this[TablaPermisos."&amp;Tabla10[[#This Row],[mio]]&amp;"]          = 0"</f>
        <v>this[TablaPermisos.cotizar_cerrar]          = 0</v>
      </c>
      <c r="G121" s="1" t="str">
        <f>"  get "&amp;Tabla10[[#This Row],[mio]]&amp;"             () : boolean { return Boolean( this[TablaPermisos."&amp;Tabla10[[#This Row],[mio]]&amp;" ] ) }"</f>
        <v xml:space="preserve">  get cotizar_cerrar             () : boolean { return Boolean( this[TablaPermisos.cotizar_cerrar ] ) }</v>
      </c>
      <c r="H121" s="1" t="str">
        <f>Tabla10[[#This Row],[mio]]&amp;"              : boolean"</f>
        <v>cotizar_cerrar              : boolean</v>
      </c>
      <c r="I121" t="s">
        <v>404</v>
      </c>
      <c r="J121" t="s">
        <v>193</v>
      </c>
      <c r="K121" t="s">
        <v>36</v>
      </c>
      <c r="N121" s="1"/>
      <c r="O121" s="1" t="e">
        <f>VLOOKUP(#REF!,Tabla14[],2,FALSE)</f>
        <v>#REF!</v>
      </c>
      <c r="P121" s="1" t="e">
        <f>Tabla10[[#This Row],[Columna1]]=Tabla10[[#This Row],[Columna2]]</f>
        <v>#REF!</v>
      </c>
    </row>
    <row r="122" spans="1:16" x14ac:dyDescent="0.25">
      <c r="A122">
        <v>27</v>
      </c>
      <c r="C122" t="s">
        <v>412</v>
      </c>
      <c r="D122" s="1" t="str">
        <f>"= '_"&amp;Tabla10[[#This Row],[id]]&amp;"',"</f>
        <v>= '_27',</v>
      </c>
      <c r="E122" s="1" t="str">
        <f>"[TablaPermisos."&amp;Tabla10[[#This Row],[mio]]&amp;"]            : number"</f>
        <v>[TablaPermisos.cotizar_borrar]            : number</v>
      </c>
      <c r="F122" s="1" t="str">
        <f>"this[TablaPermisos."&amp;Tabla10[[#This Row],[mio]]&amp;"]          = 0"</f>
        <v>this[TablaPermisos.cotizar_borrar]          = 0</v>
      </c>
      <c r="G122" s="1" t="str">
        <f>"  get "&amp;Tabla10[[#This Row],[mio]]&amp;"             () : boolean { return Boolean( this[TablaPermisos."&amp;Tabla10[[#This Row],[mio]]&amp;" ] ) }"</f>
        <v xml:space="preserve">  get cotizar_borrar             () : boolean { return Boolean( this[TablaPermisos.cotizar_borrar ] ) }</v>
      </c>
      <c r="H122" s="1" t="str">
        <f>Tabla10[[#This Row],[mio]]&amp;"              : boolean"</f>
        <v>cotizar_borrar              : boolean</v>
      </c>
      <c r="I122" t="s">
        <v>405</v>
      </c>
      <c r="J122" t="s">
        <v>193</v>
      </c>
      <c r="K122" t="s">
        <v>22</v>
      </c>
      <c r="N122" s="1"/>
      <c r="O122" s="1" t="e">
        <f>VLOOKUP(#REF!,Tabla14[],2,FALSE)</f>
        <v>#REF!</v>
      </c>
      <c r="P122" s="1" t="e">
        <f>Tabla10[[#This Row],[Columna1]]=Tabla10[[#This Row],[Columna2]]</f>
        <v>#REF!</v>
      </c>
    </row>
    <row r="123" spans="1:16" x14ac:dyDescent="0.25">
      <c r="A123">
        <v>28</v>
      </c>
      <c r="C123" t="s">
        <v>413</v>
      </c>
      <c r="D123" s="1" t="str">
        <f>"= '_"&amp;Tabla10[[#This Row],[id]]&amp;"',"</f>
        <v>= '_28',</v>
      </c>
      <c r="E123" s="1" t="str">
        <f>"[TablaPermisos."&amp;Tabla10[[#This Row],[mio]]&amp;"]            : number"</f>
        <v>[TablaPermisos.cotiar_exportar]            : number</v>
      </c>
      <c r="F123" s="1" t="str">
        <f>"this[TablaPermisos."&amp;Tabla10[[#This Row],[mio]]&amp;"]          = 0"</f>
        <v>this[TablaPermisos.cotiar_exportar]          = 0</v>
      </c>
      <c r="G123" s="1" t="str">
        <f>"  get "&amp;Tabla10[[#This Row],[mio]]&amp;"             () : boolean { return Boolean( this[TablaPermisos."&amp;Tabla10[[#This Row],[mio]]&amp;" ] ) }"</f>
        <v xml:space="preserve">  get cotiar_exportar             () : boolean { return Boolean( this[TablaPermisos.cotiar_exportar ] ) }</v>
      </c>
      <c r="H123" s="1" t="str">
        <f>Tabla10[[#This Row],[mio]]&amp;"              : boolean"</f>
        <v>cotiar_exportar              : boolean</v>
      </c>
      <c r="I123" t="s">
        <v>406</v>
      </c>
      <c r="J123" t="s">
        <v>193</v>
      </c>
      <c r="K123" t="s">
        <v>31</v>
      </c>
      <c r="N123" s="1"/>
      <c r="O123" s="1" t="e">
        <f>VLOOKUP(#REF!,Tabla14[],2,FALSE)</f>
        <v>#REF!</v>
      </c>
      <c r="P123" s="1" t="e">
        <f>Tabla10[[#This Row],[Columna1]]=Tabla10[[#This Row],[Columna2]]</f>
        <v>#REF!</v>
      </c>
    </row>
  </sheetData>
  <phoneticPr fontId="18" type="noConversion"/>
  <conditionalFormatting sqref="B2:B1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8"/>
  <sheetViews>
    <sheetView topLeftCell="A9" workbookViewId="0">
      <selection activeCell="A25" sqref="A21:A25"/>
    </sheetView>
  </sheetViews>
  <sheetFormatPr baseColWidth="10" defaultRowHeight="15" x14ac:dyDescent="0.25"/>
  <cols>
    <col min="1" max="1" width="43.5703125" customWidth="1"/>
    <col min="3" max="3" width="33.85546875" customWidth="1"/>
    <col min="6" max="6" width="11.85546875" customWidth="1"/>
    <col min="8" max="8" width="16.5703125" customWidth="1"/>
    <col min="10" max="10" width="11.8554687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308</v>
      </c>
      <c r="I1" t="s">
        <v>177</v>
      </c>
      <c r="J1" t="s">
        <v>309</v>
      </c>
    </row>
    <row r="2" spans="1:10" x14ac:dyDescent="0.25">
      <c r="A2" t="str">
        <f>Tabla14[[#This Row],[module]]&amp;"-"&amp;Tabla14[[#This Row],[perms]]&amp;"-"&amp;Tabla14[[#This Row],[subperms]]</f>
        <v>facture-lire-</v>
      </c>
      <c r="B2">
        <v>11</v>
      </c>
      <c r="C2" t="s">
        <v>6</v>
      </c>
      <c r="D2" t="s">
        <v>7</v>
      </c>
      <c r="E2" t="s">
        <v>8</v>
      </c>
      <c r="G2" t="s">
        <v>9</v>
      </c>
      <c r="H2">
        <v>11</v>
      </c>
      <c r="I2" t="e">
        <f>VLOOKUP(Tabla14[[#This Row],[a]],Tabla10[],2,FALSE)</f>
        <v>#N/A</v>
      </c>
      <c r="J2" t="e">
        <f>Tabla14[[#This Row],[Columna1]]=Tabla14[[#This Row],[c]]</f>
        <v>#N/A</v>
      </c>
    </row>
    <row r="3" spans="1:10" x14ac:dyDescent="0.25">
      <c r="A3" t="str">
        <f>Tabla14[[#This Row],[module]]&amp;"-"&amp;Tabla14[[#This Row],[perms]]&amp;"-"&amp;Tabla14[[#This Row],[subperms]]</f>
        <v>facture-creer-</v>
      </c>
      <c r="B3">
        <v>12</v>
      </c>
      <c r="C3" t="s">
        <v>10</v>
      </c>
      <c r="D3" t="s">
        <v>7</v>
      </c>
      <c r="E3" t="s">
        <v>11</v>
      </c>
      <c r="G3" t="s">
        <v>9</v>
      </c>
      <c r="H3">
        <v>12</v>
      </c>
      <c r="I3" t="e">
        <f>VLOOKUP(Tabla14[[#This Row],[a]],Tabla10[],2,FALSE)</f>
        <v>#N/A</v>
      </c>
      <c r="J3" t="e">
        <f>Tabla14[[#This Row],[Columna1]]=Tabla14[[#This Row],[c]]</f>
        <v>#N/A</v>
      </c>
    </row>
    <row r="4" spans="1:10" x14ac:dyDescent="0.25">
      <c r="A4" t="str">
        <f>Tabla14[[#This Row],[module]]&amp;"-"&amp;Tabla14[[#This Row],[perms]]&amp;"-"&amp;Tabla14[[#This Row],[subperms]]</f>
        <v>facture-invoice_advance-unvalidate</v>
      </c>
      <c r="B4">
        <v>13</v>
      </c>
      <c r="C4" t="s">
        <v>12</v>
      </c>
      <c r="D4" t="s">
        <v>7</v>
      </c>
      <c r="E4" t="s">
        <v>13</v>
      </c>
      <c r="F4" t="s">
        <v>14</v>
      </c>
      <c r="G4" t="s">
        <v>9</v>
      </c>
      <c r="H4">
        <v>13</v>
      </c>
      <c r="I4" t="e">
        <f>VLOOKUP(Tabla14[[#This Row],[a]],Tabla10[],2,FALSE)</f>
        <v>#N/A</v>
      </c>
      <c r="J4" t="e">
        <f>Tabla14[[#This Row],[Columna1]]=Tabla14[[#This Row],[c]]</f>
        <v>#N/A</v>
      </c>
    </row>
    <row r="5" spans="1:10" x14ac:dyDescent="0.25">
      <c r="A5" t="str">
        <f>Tabla14[[#This Row],[module]]&amp;"-"&amp;Tabla14[[#This Row],[perms]]&amp;"-"&amp;Tabla14[[#This Row],[subperms]]</f>
        <v>facture-invoice_advance-validate</v>
      </c>
      <c r="B5">
        <v>14</v>
      </c>
      <c r="C5" t="s">
        <v>15</v>
      </c>
      <c r="D5" t="s">
        <v>7</v>
      </c>
      <c r="E5" t="s">
        <v>13</v>
      </c>
      <c r="F5" t="s">
        <v>16</v>
      </c>
      <c r="G5" t="s">
        <v>9</v>
      </c>
      <c r="H5">
        <v>14</v>
      </c>
      <c r="I5" t="e">
        <f>VLOOKUP(Tabla14[[#This Row],[a]],Tabla10[],2,FALSE)</f>
        <v>#N/A</v>
      </c>
      <c r="J5" t="e">
        <f>Tabla14[[#This Row],[Columna1]]=Tabla14[[#This Row],[c]]</f>
        <v>#N/A</v>
      </c>
    </row>
    <row r="6" spans="1:10" x14ac:dyDescent="0.25">
      <c r="A6" t="str">
        <f>Tabla14[[#This Row],[module]]&amp;"-"&amp;Tabla14[[#This Row],[perms]]&amp;"-"&amp;Tabla14[[#This Row],[subperms]]</f>
        <v>facture-invoice_advance-send</v>
      </c>
      <c r="B6">
        <v>15</v>
      </c>
      <c r="C6" t="s">
        <v>17</v>
      </c>
      <c r="D6" t="s">
        <v>7</v>
      </c>
      <c r="E6" t="s">
        <v>13</v>
      </c>
      <c r="F6" t="s">
        <v>18</v>
      </c>
      <c r="G6" t="s">
        <v>9</v>
      </c>
      <c r="H6">
        <v>15</v>
      </c>
      <c r="I6" t="e">
        <f>VLOOKUP(Tabla14[[#This Row],[a]],Tabla10[],2,FALSE)</f>
        <v>#N/A</v>
      </c>
      <c r="J6" t="e">
        <f>Tabla14[[#This Row],[Columna1]]=Tabla14[[#This Row],[c]]</f>
        <v>#N/A</v>
      </c>
    </row>
    <row r="7" spans="1:10" x14ac:dyDescent="0.25">
      <c r="A7" t="str">
        <f>Tabla14[[#This Row],[module]]&amp;"-"&amp;Tabla14[[#This Row],[perms]]&amp;"-"&amp;Tabla14[[#This Row],[subperms]]</f>
        <v>facture-paiement-</v>
      </c>
      <c r="B7">
        <v>16</v>
      </c>
      <c r="C7" t="s">
        <v>19</v>
      </c>
      <c r="D7" t="s">
        <v>7</v>
      </c>
      <c r="E7" t="s">
        <v>20</v>
      </c>
      <c r="G7" t="s">
        <v>9</v>
      </c>
      <c r="H7">
        <v>16</v>
      </c>
      <c r="I7" t="e">
        <f>VLOOKUP(Tabla14[[#This Row],[a]],Tabla10[],2,FALSE)</f>
        <v>#N/A</v>
      </c>
      <c r="J7" t="e">
        <f>Tabla14[[#This Row],[Columna1]]=Tabla14[[#This Row],[c]]</f>
        <v>#N/A</v>
      </c>
    </row>
    <row r="8" spans="1:10" x14ac:dyDescent="0.25">
      <c r="A8" t="str">
        <f>Tabla14[[#This Row],[module]]&amp;"-"&amp;Tabla14[[#This Row],[perms]]&amp;"-"&amp;Tabla14[[#This Row],[subperms]]</f>
        <v>facture-supprimer-</v>
      </c>
      <c r="B8">
        <v>19</v>
      </c>
      <c r="C8" t="s">
        <v>21</v>
      </c>
      <c r="D8" t="s">
        <v>7</v>
      </c>
      <c r="E8" t="s">
        <v>22</v>
      </c>
      <c r="G8" t="s">
        <v>9</v>
      </c>
      <c r="H8">
        <v>19</v>
      </c>
      <c r="I8" t="e">
        <f>VLOOKUP(Tabla14[[#This Row],[a]],Tabla10[],2,FALSE)</f>
        <v>#N/A</v>
      </c>
      <c r="J8" t="e">
        <f>Tabla14[[#This Row],[Columna1]]=Tabla14[[#This Row],[c]]</f>
        <v>#N/A</v>
      </c>
    </row>
    <row r="9" spans="1:10" x14ac:dyDescent="0.25">
      <c r="A9" t="str">
        <f>Tabla14[[#This Row],[module]]&amp;"-"&amp;Tabla14[[#This Row],[perms]]&amp;"-"&amp;Tabla14[[#This Row],[subperms]]</f>
        <v>propale-lire-</v>
      </c>
      <c r="B9">
        <v>21</v>
      </c>
      <c r="C9" t="s">
        <v>192</v>
      </c>
      <c r="D9" t="s">
        <v>193</v>
      </c>
      <c r="E9" t="s">
        <v>8</v>
      </c>
      <c r="G9" t="s">
        <v>25</v>
      </c>
      <c r="H9" t="e">
        <v>#N/A</v>
      </c>
      <c r="I9" t="e">
        <f>VLOOKUP(Tabla14[[#This Row],[a]],Tabla10[],2,FALSE)</f>
        <v>#N/A</v>
      </c>
      <c r="J9" t="e">
        <f>Tabla14[[#This Row],[Columna1]]=Tabla14[[#This Row],[c]]</f>
        <v>#N/A</v>
      </c>
    </row>
    <row r="10" spans="1:10" x14ac:dyDescent="0.25">
      <c r="A10" t="str">
        <f>Tabla14[[#This Row],[module]]&amp;"-"&amp;Tabla14[[#This Row],[perms]]&amp;"-"&amp;Tabla14[[#This Row],[subperms]]</f>
        <v>propale-creer-</v>
      </c>
      <c r="B10">
        <v>22</v>
      </c>
      <c r="C10" t="s">
        <v>194</v>
      </c>
      <c r="D10" t="s">
        <v>193</v>
      </c>
      <c r="E10" t="s">
        <v>11</v>
      </c>
      <c r="G10" t="s">
        <v>27</v>
      </c>
      <c r="H10" t="e">
        <v>#N/A</v>
      </c>
      <c r="I10" t="e">
        <f>VLOOKUP(Tabla14[[#This Row],[a]],Tabla10[],2,FALSE)</f>
        <v>#N/A</v>
      </c>
      <c r="J10" t="e">
        <f>Tabla14[[#This Row],[Columna1]]=Tabla14[[#This Row],[c]]</f>
        <v>#N/A</v>
      </c>
    </row>
    <row r="11" spans="1:10" x14ac:dyDescent="0.25">
      <c r="A11" t="str">
        <f>Tabla14[[#This Row],[module]]&amp;"-"&amp;Tabla14[[#This Row],[perms]]&amp;"-"&amp;Tabla14[[#This Row],[subperms]]</f>
        <v>propale-propal_advance-validate</v>
      </c>
      <c r="B11">
        <v>24</v>
      </c>
      <c r="C11" t="s">
        <v>195</v>
      </c>
      <c r="D11" t="s">
        <v>193</v>
      </c>
      <c r="E11" t="s">
        <v>196</v>
      </c>
      <c r="F11" t="s">
        <v>16</v>
      </c>
      <c r="G11" t="s">
        <v>29</v>
      </c>
      <c r="H11" t="e">
        <v>#N/A</v>
      </c>
      <c r="I11" t="e">
        <f>VLOOKUP(Tabla14[[#This Row],[a]],Tabla10[],2,FALSE)</f>
        <v>#N/A</v>
      </c>
      <c r="J11" t="e">
        <f>Tabla14[[#This Row],[Columna1]]=Tabla14[[#This Row],[c]]</f>
        <v>#N/A</v>
      </c>
    </row>
    <row r="12" spans="1:10" x14ac:dyDescent="0.25">
      <c r="A12" t="str">
        <f>Tabla14[[#This Row],[module]]&amp;"-"&amp;Tabla14[[#This Row],[perms]]&amp;"-"&amp;Tabla14[[#This Row],[subperms]]</f>
        <v>propale-propal_advance-send</v>
      </c>
      <c r="B12">
        <v>25</v>
      </c>
      <c r="C12" t="s">
        <v>197</v>
      </c>
      <c r="D12" t="s">
        <v>193</v>
      </c>
      <c r="E12" t="s">
        <v>196</v>
      </c>
      <c r="F12" t="s">
        <v>18</v>
      </c>
      <c r="G12" t="s">
        <v>29</v>
      </c>
      <c r="H12" t="e">
        <v>#N/A</v>
      </c>
      <c r="I12" t="e">
        <f>VLOOKUP(Tabla14[[#This Row],[a]],Tabla10[],2,FALSE)</f>
        <v>#N/A</v>
      </c>
      <c r="J12" t="e">
        <f>Tabla14[[#This Row],[Columna1]]=Tabla14[[#This Row],[c]]</f>
        <v>#N/A</v>
      </c>
    </row>
    <row r="13" spans="1:10" x14ac:dyDescent="0.25">
      <c r="A13" t="str">
        <f>Tabla14[[#This Row],[module]]&amp;"-"&amp;Tabla14[[#This Row],[perms]]&amp;"-"&amp;Tabla14[[#This Row],[subperms]]</f>
        <v>propale-propal_advance-close</v>
      </c>
      <c r="B13">
        <v>26</v>
      </c>
      <c r="C13" t="s">
        <v>198</v>
      </c>
      <c r="D13" t="s">
        <v>193</v>
      </c>
      <c r="E13" t="s">
        <v>196</v>
      </c>
      <c r="F13" t="s">
        <v>199</v>
      </c>
      <c r="G13" t="s">
        <v>29</v>
      </c>
      <c r="H13" t="e">
        <v>#N/A</v>
      </c>
      <c r="I13" t="e">
        <f>VLOOKUP(Tabla14[[#This Row],[a]],Tabla10[],2,FALSE)</f>
        <v>#N/A</v>
      </c>
      <c r="J13" t="e">
        <f>Tabla14[[#This Row],[Columna1]]=Tabla14[[#This Row],[c]]</f>
        <v>#N/A</v>
      </c>
    </row>
    <row r="14" spans="1:10" x14ac:dyDescent="0.25">
      <c r="A14" t="str">
        <f>Tabla14[[#This Row],[module]]&amp;"-"&amp;Tabla14[[#This Row],[perms]]&amp;"-"&amp;Tabla14[[#This Row],[subperms]]</f>
        <v>propale-supprimer-</v>
      </c>
      <c r="B14">
        <v>27</v>
      </c>
      <c r="C14" t="s">
        <v>200</v>
      </c>
      <c r="D14" t="s">
        <v>193</v>
      </c>
      <c r="E14" t="s">
        <v>22</v>
      </c>
      <c r="G14" t="s">
        <v>29</v>
      </c>
      <c r="H14" t="e">
        <v>#N/A</v>
      </c>
      <c r="I14" t="e">
        <f>VLOOKUP(Tabla14[[#This Row],[a]],Tabla10[],2,FALSE)</f>
        <v>#N/A</v>
      </c>
      <c r="J14" t="e">
        <f>Tabla14[[#This Row],[Columna1]]=Tabla14[[#This Row],[c]]</f>
        <v>#N/A</v>
      </c>
    </row>
    <row r="15" spans="1:10" x14ac:dyDescent="0.25">
      <c r="A15" t="str">
        <f>Tabla14[[#This Row],[module]]&amp;"-"&amp;Tabla14[[#This Row],[perms]]&amp;"-"&amp;Tabla14[[#This Row],[subperms]]</f>
        <v>propale-export-</v>
      </c>
      <c r="B15">
        <v>28</v>
      </c>
      <c r="C15" t="s">
        <v>201</v>
      </c>
      <c r="D15" t="s">
        <v>193</v>
      </c>
      <c r="E15" t="s">
        <v>31</v>
      </c>
      <c r="G15" t="s">
        <v>25</v>
      </c>
      <c r="H15" t="e">
        <v>#N/A</v>
      </c>
      <c r="I15" t="e">
        <f>VLOOKUP(Tabla14[[#This Row],[a]],Tabla10[],2,FALSE)</f>
        <v>#N/A</v>
      </c>
      <c r="J15" t="e">
        <f>Tabla14[[#This Row],[Columna1]]=Tabla14[[#This Row],[c]]</f>
        <v>#N/A</v>
      </c>
    </row>
    <row r="16" spans="1:10" x14ac:dyDescent="0.25">
      <c r="A16" t="str">
        <f>Tabla14[[#This Row],[module]]&amp;"-"&amp;Tabla14[[#This Row],[perms]]&amp;"-"&amp;Tabla14[[#This Row],[subperms]]</f>
        <v>produit-lire-</v>
      </c>
      <c r="B16">
        <v>31</v>
      </c>
      <c r="C16" t="s">
        <v>23</v>
      </c>
      <c r="D16" t="s">
        <v>24</v>
      </c>
      <c r="E16" t="s">
        <v>8</v>
      </c>
      <c r="G16" t="s">
        <v>25</v>
      </c>
      <c r="H16">
        <v>31</v>
      </c>
      <c r="I16" t="e">
        <f>VLOOKUP(Tabla14[[#This Row],[a]],Tabla10[],2,FALSE)</f>
        <v>#N/A</v>
      </c>
      <c r="J16" t="e">
        <f>Tabla14[[#This Row],[Columna1]]=Tabla14[[#This Row],[c]]</f>
        <v>#N/A</v>
      </c>
    </row>
    <row r="17" spans="1:10" x14ac:dyDescent="0.25">
      <c r="A17" t="str">
        <f>Tabla14[[#This Row],[module]]&amp;"-"&amp;Tabla14[[#This Row],[perms]]&amp;"-"&amp;Tabla14[[#This Row],[subperms]]</f>
        <v>produit-creer-</v>
      </c>
      <c r="B17">
        <v>32</v>
      </c>
      <c r="C17" t="s">
        <v>26</v>
      </c>
      <c r="D17" t="s">
        <v>24</v>
      </c>
      <c r="E17" t="s">
        <v>11</v>
      </c>
      <c r="G17" t="s">
        <v>27</v>
      </c>
      <c r="H17">
        <v>32</v>
      </c>
      <c r="I17" t="e">
        <f>VLOOKUP(Tabla14[[#This Row],[a]],Tabla10[],2,FALSE)</f>
        <v>#N/A</v>
      </c>
      <c r="J17" t="e">
        <f>Tabla14[[#This Row],[Columna1]]=Tabla14[[#This Row],[c]]</f>
        <v>#N/A</v>
      </c>
    </row>
    <row r="18" spans="1:10" x14ac:dyDescent="0.25">
      <c r="A18" t="str">
        <f>Tabla14[[#This Row],[module]]&amp;"-"&amp;Tabla14[[#This Row],[perms]]&amp;"-"&amp;Tabla14[[#This Row],[subperms]]</f>
        <v>produit-supprimer-</v>
      </c>
      <c r="B18">
        <v>34</v>
      </c>
      <c r="C18" t="s">
        <v>28</v>
      </c>
      <c r="D18" t="s">
        <v>24</v>
      </c>
      <c r="E18" t="s">
        <v>22</v>
      </c>
      <c r="G18" t="s">
        <v>29</v>
      </c>
      <c r="H18">
        <v>34</v>
      </c>
      <c r="I18" t="e">
        <f>VLOOKUP(Tabla14[[#This Row],[a]],Tabla10[],2,FALSE)</f>
        <v>#N/A</v>
      </c>
      <c r="J18" t="e">
        <f>Tabla14[[#This Row],[Columna1]]=Tabla14[[#This Row],[c]]</f>
        <v>#N/A</v>
      </c>
    </row>
    <row r="19" spans="1:10" x14ac:dyDescent="0.25">
      <c r="A19" t="str">
        <f>Tabla14[[#This Row],[module]]&amp;"-"&amp;Tabla14[[#This Row],[perms]]&amp;"-"&amp;Tabla14[[#This Row],[subperms]]</f>
        <v>produit-export-</v>
      </c>
      <c r="B19">
        <v>38</v>
      </c>
      <c r="C19" t="s">
        <v>30</v>
      </c>
      <c r="D19" t="s">
        <v>24</v>
      </c>
      <c r="E19" t="s">
        <v>31</v>
      </c>
      <c r="G19" t="s">
        <v>25</v>
      </c>
      <c r="H19">
        <v>38</v>
      </c>
      <c r="I19" t="e">
        <f>VLOOKUP(Tabla14[[#This Row],[a]],Tabla10[],2,FALSE)</f>
        <v>#N/A</v>
      </c>
      <c r="J19" t="e">
        <f>Tabla14[[#This Row],[Columna1]]=Tabla14[[#This Row],[c]]</f>
        <v>#N/A</v>
      </c>
    </row>
    <row r="20" spans="1:10" x14ac:dyDescent="0.25">
      <c r="A20" t="str">
        <f>Tabla14[[#This Row],[module]]&amp;"-"&amp;Tabla14[[#This Row],[perms]]&amp;"-"&amp;Tabla14[[#This Row],[subperms]]</f>
        <v>produit-ignore_price_min_advance-</v>
      </c>
      <c r="B20">
        <v>39</v>
      </c>
      <c r="C20" t="s">
        <v>32</v>
      </c>
      <c r="D20" t="s">
        <v>24</v>
      </c>
      <c r="E20" t="s">
        <v>33</v>
      </c>
      <c r="G20" t="s">
        <v>25</v>
      </c>
      <c r="H20">
        <v>39</v>
      </c>
      <c r="I20" t="e">
        <f>VLOOKUP(Tabla14[[#This Row],[a]],Tabla10[],2,FALSE)</f>
        <v>#N/A</v>
      </c>
      <c r="J20" t="e">
        <f>Tabla14[[#This Row],[Columna1]]=Tabla14[[#This Row],[c]]</f>
        <v>#N/A</v>
      </c>
    </row>
    <row r="21" spans="1:10" x14ac:dyDescent="0.25">
      <c r="A21" t="str">
        <f>Tabla14[[#This Row],[module]]&amp;"-"&amp;Tabla14[[#This Row],[perms]]&amp;"-"&amp;Tabla14[[#This Row],[subperms]]</f>
        <v>ficheinter-lire-</v>
      </c>
      <c r="B21">
        <v>61</v>
      </c>
      <c r="C21" t="s">
        <v>202</v>
      </c>
      <c r="D21" t="s">
        <v>203</v>
      </c>
      <c r="E21" t="s">
        <v>8</v>
      </c>
      <c r="G21" t="s">
        <v>25</v>
      </c>
      <c r="H21" t="e">
        <v>#N/A</v>
      </c>
      <c r="I21" t="e">
        <f>VLOOKUP(Tabla14[[#This Row],[a]],Tabla10[],2,FALSE)</f>
        <v>#N/A</v>
      </c>
      <c r="J21" t="e">
        <f>Tabla14[[#This Row],[Columna1]]=Tabla14[[#This Row],[c]]</f>
        <v>#N/A</v>
      </c>
    </row>
    <row r="22" spans="1:10" x14ac:dyDescent="0.25">
      <c r="A22" t="str">
        <f>Tabla14[[#This Row],[module]]&amp;"-"&amp;Tabla14[[#This Row],[perms]]&amp;"-"&amp;Tabla14[[#This Row],[subperms]]</f>
        <v>ficheinter-creer-</v>
      </c>
      <c r="B22">
        <v>62</v>
      </c>
      <c r="C22" t="s">
        <v>204</v>
      </c>
      <c r="D22" t="s">
        <v>203</v>
      </c>
      <c r="E22" t="s">
        <v>11</v>
      </c>
      <c r="G22" t="s">
        <v>27</v>
      </c>
      <c r="H22" t="e">
        <v>#N/A</v>
      </c>
      <c r="I22" t="e">
        <f>VLOOKUP(Tabla14[[#This Row],[a]],Tabla10[],2,FALSE)</f>
        <v>#N/A</v>
      </c>
      <c r="J22" t="e">
        <f>Tabla14[[#This Row],[Columna1]]=Tabla14[[#This Row],[c]]</f>
        <v>#N/A</v>
      </c>
    </row>
    <row r="23" spans="1:10" x14ac:dyDescent="0.25">
      <c r="A23" t="str">
        <f>Tabla14[[#This Row],[module]]&amp;"-"&amp;Tabla14[[#This Row],[perms]]&amp;"-"&amp;Tabla14[[#This Row],[subperms]]</f>
        <v>ficheinter-supprimer-</v>
      </c>
      <c r="B23">
        <v>64</v>
      </c>
      <c r="C23" t="s">
        <v>205</v>
      </c>
      <c r="D23" t="s">
        <v>203</v>
      </c>
      <c r="E23" t="s">
        <v>22</v>
      </c>
      <c r="G23" t="s">
        <v>29</v>
      </c>
      <c r="H23" t="e">
        <v>#N/A</v>
      </c>
      <c r="I23" t="e">
        <f>VLOOKUP(Tabla14[[#This Row],[a]],Tabla10[],2,FALSE)</f>
        <v>#N/A</v>
      </c>
      <c r="J23" t="e">
        <f>Tabla14[[#This Row],[Columna1]]=Tabla14[[#This Row],[c]]</f>
        <v>#N/A</v>
      </c>
    </row>
    <row r="24" spans="1:10" x14ac:dyDescent="0.25">
      <c r="A24" t="str">
        <f>Tabla14[[#This Row],[module]]&amp;"-"&amp;Tabla14[[#This Row],[perms]]&amp;"-"&amp;Tabla14[[#This Row],[subperms]]</f>
        <v>ficheinter-export-</v>
      </c>
      <c r="B24">
        <v>67</v>
      </c>
      <c r="C24" t="s">
        <v>206</v>
      </c>
      <c r="D24" t="s">
        <v>203</v>
      </c>
      <c r="E24" t="s">
        <v>31</v>
      </c>
      <c r="G24" t="s">
        <v>25</v>
      </c>
      <c r="H24" t="e">
        <v>#N/A</v>
      </c>
      <c r="I24" t="e">
        <f>VLOOKUP(Tabla14[[#This Row],[a]],Tabla10[],2,FALSE)</f>
        <v>#N/A</v>
      </c>
      <c r="J24" t="e">
        <f>Tabla14[[#This Row],[Columna1]]=Tabla14[[#This Row],[c]]</f>
        <v>#N/A</v>
      </c>
    </row>
    <row r="25" spans="1:10" x14ac:dyDescent="0.25">
      <c r="A25" t="str">
        <f>Tabla14[[#This Row],[module]]&amp;"-"&amp;Tabla14[[#This Row],[perms]]&amp;"-"&amp;Tabla14[[#This Row],[subperms]]</f>
        <v>ficheinter-ficheinter_advance-send</v>
      </c>
      <c r="B25">
        <v>68</v>
      </c>
      <c r="C25" t="s">
        <v>207</v>
      </c>
      <c r="D25" t="s">
        <v>203</v>
      </c>
      <c r="E25" t="s">
        <v>208</v>
      </c>
      <c r="F25" t="s">
        <v>18</v>
      </c>
      <c r="G25" t="s">
        <v>25</v>
      </c>
      <c r="H25" t="e">
        <v>#N/A</v>
      </c>
      <c r="I25" t="e">
        <f>VLOOKUP(Tabla14[[#This Row],[a]],Tabla10[],2,FALSE)</f>
        <v>#N/A</v>
      </c>
      <c r="J25" t="e">
        <f>Tabla14[[#This Row],[Columna1]]=Tabla14[[#This Row],[c]]</f>
        <v>#N/A</v>
      </c>
    </row>
    <row r="26" spans="1:10" x14ac:dyDescent="0.25">
      <c r="A26" t="str">
        <f>Tabla14[[#This Row],[module]]&amp;"-"&amp;Tabla14[[#This Row],[perms]]&amp;"-"&amp;Tabla14[[#This Row],[subperms]]</f>
        <v>ficheinter-ficheinter_advance-validate</v>
      </c>
      <c r="B26">
        <v>69</v>
      </c>
      <c r="C26" t="s">
        <v>209</v>
      </c>
      <c r="D26" t="s">
        <v>203</v>
      </c>
      <c r="E26" t="s">
        <v>208</v>
      </c>
      <c r="F26" t="s">
        <v>16</v>
      </c>
      <c r="G26" t="s">
        <v>9</v>
      </c>
      <c r="H26" t="e">
        <v>#N/A</v>
      </c>
      <c r="I26" t="e">
        <f>VLOOKUP(Tabla14[[#This Row],[a]],Tabla10[],2,FALSE)</f>
        <v>#N/A</v>
      </c>
      <c r="J26" t="e">
        <f>Tabla14[[#This Row],[Columna1]]=Tabla14[[#This Row],[c]]</f>
        <v>#N/A</v>
      </c>
    </row>
    <row r="27" spans="1:10" x14ac:dyDescent="0.25">
      <c r="A27" t="str">
        <f>Tabla14[[#This Row],[module]]&amp;"-"&amp;Tabla14[[#This Row],[perms]]&amp;"-"&amp;Tabla14[[#This Row],[subperms]]</f>
        <v>ficheinter-ficheinter_advance-unvalidate</v>
      </c>
      <c r="B27">
        <v>70</v>
      </c>
      <c r="C27" t="s">
        <v>210</v>
      </c>
      <c r="D27" t="s">
        <v>203</v>
      </c>
      <c r="E27" t="s">
        <v>208</v>
      </c>
      <c r="F27" t="s">
        <v>14</v>
      </c>
      <c r="G27" t="s">
        <v>9</v>
      </c>
      <c r="H27" t="e">
        <v>#N/A</v>
      </c>
      <c r="I27" t="e">
        <f>VLOOKUP(Tabla14[[#This Row],[a]],Tabla10[],2,FALSE)</f>
        <v>#N/A</v>
      </c>
      <c r="J27" t="e">
        <f>Tabla14[[#This Row],[Columna1]]=Tabla14[[#This Row],[c]]</f>
        <v>#N/A</v>
      </c>
    </row>
    <row r="28" spans="1:10" x14ac:dyDescent="0.25">
      <c r="A28" t="str">
        <f>Tabla14[[#This Row],[module]]&amp;"-"&amp;Tabla14[[#This Row],[perms]]&amp;"-"&amp;Tabla14[[#This Row],[subperms]]</f>
        <v>commande-lire-</v>
      </c>
      <c r="B28">
        <v>81</v>
      </c>
      <c r="C28" t="s">
        <v>211</v>
      </c>
      <c r="D28" t="s">
        <v>34</v>
      </c>
      <c r="E28" t="s">
        <v>8</v>
      </c>
      <c r="G28" t="s">
        <v>25</v>
      </c>
      <c r="H28">
        <v>81</v>
      </c>
      <c r="I28" t="e">
        <f>VLOOKUP(Tabla14[[#This Row],[a]],Tabla10[],2,FALSE)</f>
        <v>#N/A</v>
      </c>
      <c r="J28" t="e">
        <f>Tabla14[[#This Row],[Columna1]]=Tabla14[[#This Row],[c]]</f>
        <v>#N/A</v>
      </c>
    </row>
    <row r="29" spans="1:10" x14ac:dyDescent="0.25">
      <c r="A29" t="str">
        <f>Tabla14[[#This Row],[module]]&amp;"-"&amp;Tabla14[[#This Row],[perms]]&amp;"-"&amp;Tabla14[[#This Row],[subperms]]</f>
        <v>commande-creer-</v>
      </c>
      <c r="B29">
        <v>82</v>
      </c>
      <c r="C29" t="s">
        <v>212</v>
      </c>
      <c r="D29" t="s">
        <v>34</v>
      </c>
      <c r="E29" t="s">
        <v>11</v>
      </c>
      <c r="G29" t="s">
        <v>27</v>
      </c>
      <c r="H29">
        <v>82</v>
      </c>
      <c r="I29" t="e">
        <f>VLOOKUP(Tabla14[[#This Row],[a]],Tabla10[],2,FALSE)</f>
        <v>#N/A</v>
      </c>
      <c r="J29" t="e">
        <f>Tabla14[[#This Row],[Columna1]]=Tabla14[[#This Row],[c]]</f>
        <v>#N/A</v>
      </c>
    </row>
    <row r="30" spans="1:10" x14ac:dyDescent="0.25">
      <c r="A30" t="str">
        <f>Tabla14[[#This Row],[module]]&amp;"-"&amp;Tabla14[[#This Row],[perms]]&amp;"-"&amp;Tabla14[[#This Row],[subperms]]</f>
        <v>commande-order_advance-validate</v>
      </c>
      <c r="B30">
        <v>84</v>
      </c>
      <c r="C30" t="s">
        <v>213</v>
      </c>
      <c r="D30" t="s">
        <v>34</v>
      </c>
      <c r="E30" t="s">
        <v>35</v>
      </c>
      <c r="F30" t="s">
        <v>16</v>
      </c>
      <c r="G30" t="s">
        <v>29</v>
      </c>
      <c r="H30">
        <v>84</v>
      </c>
      <c r="I30" t="e">
        <f>VLOOKUP(Tabla14[[#This Row],[a]],Tabla10[],2,FALSE)</f>
        <v>#N/A</v>
      </c>
      <c r="J30" t="e">
        <f>Tabla14[[#This Row],[Columna1]]=Tabla14[[#This Row],[c]]</f>
        <v>#N/A</v>
      </c>
    </row>
    <row r="31" spans="1:10" x14ac:dyDescent="0.25">
      <c r="A31" t="str">
        <f>Tabla14[[#This Row],[module]]&amp;"-"&amp;Tabla14[[#This Row],[perms]]&amp;"-"&amp;Tabla14[[#This Row],[subperms]]</f>
        <v>commande-order_advance-send</v>
      </c>
      <c r="B31">
        <v>86</v>
      </c>
      <c r="C31" t="s">
        <v>214</v>
      </c>
      <c r="D31" t="s">
        <v>34</v>
      </c>
      <c r="E31" t="s">
        <v>35</v>
      </c>
      <c r="F31" t="s">
        <v>18</v>
      </c>
      <c r="G31" t="s">
        <v>29</v>
      </c>
      <c r="H31">
        <v>86</v>
      </c>
      <c r="I31" t="e">
        <f>VLOOKUP(Tabla14[[#This Row],[a]],Tabla10[],2,FALSE)</f>
        <v>#N/A</v>
      </c>
      <c r="J31" t="e">
        <f>Tabla14[[#This Row],[Columna1]]=Tabla14[[#This Row],[c]]</f>
        <v>#N/A</v>
      </c>
    </row>
    <row r="32" spans="1:10" x14ac:dyDescent="0.25">
      <c r="A32" t="str">
        <f>Tabla14[[#This Row],[module]]&amp;"-"&amp;Tabla14[[#This Row],[perms]]&amp;"-"&amp;Tabla14[[#This Row],[subperms]]</f>
        <v>commande-order_advance-close</v>
      </c>
      <c r="B32">
        <v>87</v>
      </c>
      <c r="C32" t="s">
        <v>215</v>
      </c>
      <c r="D32" t="s">
        <v>34</v>
      </c>
      <c r="E32" t="s">
        <v>35</v>
      </c>
      <c r="F32" t="s">
        <v>199</v>
      </c>
      <c r="G32" t="s">
        <v>29</v>
      </c>
      <c r="H32">
        <v>87</v>
      </c>
      <c r="I32" t="e">
        <f>VLOOKUP(Tabla14[[#This Row],[a]],Tabla10[],2,FALSE)</f>
        <v>#N/A</v>
      </c>
      <c r="J32" t="e">
        <f>Tabla14[[#This Row],[Columna1]]=Tabla14[[#This Row],[c]]</f>
        <v>#N/A</v>
      </c>
    </row>
    <row r="33" spans="1:10" x14ac:dyDescent="0.25">
      <c r="A33" t="str">
        <f>Tabla14[[#This Row],[module]]&amp;"-"&amp;Tabla14[[#This Row],[perms]]&amp;"-"&amp;Tabla14[[#This Row],[subperms]]</f>
        <v>commande-order_advance-annuler</v>
      </c>
      <c r="B33">
        <v>88</v>
      </c>
      <c r="C33" t="s">
        <v>216</v>
      </c>
      <c r="D33" t="s">
        <v>34</v>
      </c>
      <c r="E33" t="s">
        <v>35</v>
      </c>
      <c r="F33" t="s">
        <v>37</v>
      </c>
      <c r="G33" t="s">
        <v>29</v>
      </c>
      <c r="H33">
        <v>88</v>
      </c>
      <c r="I33" t="e">
        <f>VLOOKUP(Tabla14[[#This Row],[a]],Tabla10[],2,FALSE)</f>
        <v>#N/A</v>
      </c>
      <c r="J33" t="e">
        <f>Tabla14[[#This Row],[Columna1]]=Tabla14[[#This Row],[c]]</f>
        <v>#N/A</v>
      </c>
    </row>
    <row r="34" spans="1:10" x14ac:dyDescent="0.25">
      <c r="A34" t="str">
        <f>Tabla14[[#This Row],[module]]&amp;"-"&amp;Tabla14[[#This Row],[perms]]&amp;"-"&amp;Tabla14[[#This Row],[subperms]]</f>
        <v>commande-supprimer-</v>
      </c>
      <c r="B34">
        <v>89</v>
      </c>
      <c r="C34" t="s">
        <v>217</v>
      </c>
      <c r="D34" t="s">
        <v>34</v>
      </c>
      <c r="E34" t="s">
        <v>22</v>
      </c>
      <c r="G34" t="s">
        <v>29</v>
      </c>
      <c r="H34">
        <v>89</v>
      </c>
      <c r="I34" t="e">
        <f>VLOOKUP(Tabla14[[#This Row],[a]],Tabla10[],2,FALSE)</f>
        <v>#N/A</v>
      </c>
      <c r="J34" t="e">
        <f>Tabla14[[#This Row],[Columna1]]=Tabla14[[#This Row],[c]]</f>
        <v>#N/A</v>
      </c>
    </row>
    <row r="35" spans="1:10" x14ac:dyDescent="0.25">
      <c r="A35" t="str">
        <f>Tabla14[[#This Row],[module]]&amp;"-"&amp;Tabla14[[#This Row],[perms]]&amp;"-"&amp;Tabla14[[#This Row],[subperms]]</f>
        <v>tax-charges-lire</v>
      </c>
      <c r="B35">
        <v>91</v>
      </c>
      <c r="C35" t="s">
        <v>218</v>
      </c>
      <c r="D35" t="s">
        <v>219</v>
      </c>
      <c r="E35" t="s">
        <v>220</v>
      </c>
      <c r="F35" t="s">
        <v>8</v>
      </c>
      <c r="G35" t="s">
        <v>25</v>
      </c>
      <c r="H35" t="e">
        <v>#N/A</v>
      </c>
      <c r="I35" t="e">
        <f>VLOOKUP(Tabla14[[#This Row],[a]],Tabla10[],2,FALSE)</f>
        <v>#N/A</v>
      </c>
      <c r="J35" t="e">
        <f>Tabla14[[#This Row],[Columna1]]=Tabla14[[#This Row],[c]]</f>
        <v>#N/A</v>
      </c>
    </row>
    <row r="36" spans="1:10" x14ac:dyDescent="0.25">
      <c r="A36" t="str">
        <f>Tabla14[[#This Row],[module]]&amp;"-"&amp;Tabla14[[#This Row],[perms]]&amp;"-"&amp;Tabla14[[#This Row],[subperms]]</f>
        <v>tax-charges-creer</v>
      </c>
      <c r="B36">
        <v>92</v>
      </c>
      <c r="C36" t="s">
        <v>221</v>
      </c>
      <c r="D36" t="s">
        <v>219</v>
      </c>
      <c r="E36" t="s">
        <v>220</v>
      </c>
      <c r="F36" t="s">
        <v>11</v>
      </c>
      <c r="G36" t="s">
        <v>27</v>
      </c>
      <c r="H36" t="e">
        <v>#N/A</v>
      </c>
      <c r="I36" t="e">
        <f>VLOOKUP(Tabla14[[#This Row],[a]],Tabla10[],2,FALSE)</f>
        <v>#N/A</v>
      </c>
      <c r="J36" t="e">
        <f>Tabla14[[#This Row],[Columna1]]=Tabla14[[#This Row],[c]]</f>
        <v>#N/A</v>
      </c>
    </row>
    <row r="37" spans="1:10" x14ac:dyDescent="0.25">
      <c r="A37" t="str">
        <f>Tabla14[[#This Row],[module]]&amp;"-"&amp;Tabla14[[#This Row],[perms]]&amp;"-"&amp;Tabla14[[#This Row],[subperms]]</f>
        <v>tax-charges-supprimer</v>
      </c>
      <c r="B37">
        <v>93</v>
      </c>
      <c r="C37" t="s">
        <v>222</v>
      </c>
      <c r="D37" t="s">
        <v>219</v>
      </c>
      <c r="E37" t="s">
        <v>220</v>
      </c>
      <c r="F37" t="s">
        <v>22</v>
      </c>
      <c r="G37" t="s">
        <v>29</v>
      </c>
      <c r="H37" t="e">
        <v>#N/A</v>
      </c>
      <c r="I37" t="e">
        <f>VLOOKUP(Tabla14[[#This Row],[a]],Tabla10[],2,FALSE)</f>
        <v>#N/A</v>
      </c>
      <c r="J37" t="e">
        <f>Tabla14[[#This Row],[Columna1]]=Tabla14[[#This Row],[c]]</f>
        <v>#N/A</v>
      </c>
    </row>
    <row r="38" spans="1:10" x14ac:dyDescent="0.25">
      <c r="A38" t="str">
        <f>Tabla14[[#This Row],[module]]&amp;"-"&amp;Tabla14[[#This Row],[perms]]&amp;"-"&amp;Tabla14[[#This Row],[subperms]]</f>
        <v>tax-charges-export</v>
      </c>
      <c r="B38">
        <v>94</v>
      </c>
      <c r="C38" t="s">
        <v>223</v>
      </c>
      <c r="D38" t="s">
        <v>219</v>
      </c>
      <c r="E38" t="s">
        <v>220</v>
      </c>
      <c r="F38" t="s">
        <v>31</v>
      </c>
      <c r="G38" t="s">
        <v>25</v>
      </c>
      <c r="H38" t="e">
        <v>#N/A</v>
      </c>
      <c r="I38" t="e">
        <f>VLOOKUP(Tabla14[[#This Row],[a]],Tabla10[],2,FALSE)</f>
        <v>#N/A</v>
      </c>
      <c r="J38" t="e">
        <f>Tabla14[[#This Row],[Columna1]]=Tabla14[[#This Row],[c]]</f>
        <v>#N/A</v>
      </c>
    </row>
    <row r="39" spans="1:10" x14ac:dyDescent="0.25">
      <c r="A39" t="str">
        <f>Tabla14[[#This Row],[module]]&amp;"-"&amp;Tabla14[[#This Row],[perms]]&amp;"-"&amp;Tabla14[[#This Row],[subperms]]</f>
        <v>expedition-lire-</v>
      </c>
      <c r="B39">
        <v>101</v>
      </c>
      <c r="C39" t="s">
        <v>38</v>
      </c>
      <c r="D39" t="s">
        <v>39</v>
      </c>
      <c r="E39" t="s">
        <v>8</v>
      </c>
      <c r="G39" t="s">
        <v>25</v>
      </c>
      <c r="H39">
        <v>101</v>
      </c>
      <c r="I39" t="e">
        <f>VLOOKUP(Tabla14[[#This Row],[a]],Tabla10[],2,FALSE)</f>
        <v>#N/A</v>
      </c>
      <c r="J39" t="e">
        <f>Tabla14[[#This Row],[Columna1]]=Tabla14[[#This Row],[c]]</f>
        <v>#N/A</v>
      </c>
    </row>
    <row r="40" spans="1:10" x14ac:dyDescent="0.25">
      <c r="A40" t="str">
        <f>Tabla14[[#This Row],[module]]&amp;"-"&amp;Tabla14[[#This Row],[perms]]&amp;"-"&amp;Tabla14[[#This Row],[subperms]]</f>
        <v>expedition-creer-</v>
      </c>
      <c r="B40">
        <v>102</v>
      </c>
      <c r="C40" t="s">
        <v>40</v>
      </c>
      <c r="D40" t="s">
        <v>39</v>
      </c>
      <c r="E40" t="s">
        <v>11</v>
      </c>
      <c r="G40" t="s">
        <v>27</v>
      </c>
      <c r="H40">
        <v>102</v>
      </c>
      <c r="I40" t="e">
        <f>VLOOKUP(Tabla14[[#This Row],[a]],Tabla10[],2,FALSE)</f>
        <v>#N/A</v>
      </c>
      <c r="J40" t="e">
        <f>Tabla14[[#This Row],[Columna1]]=Tabla14[[#This Row],[c]]</f>
        <v>#N/A</v>
      </c>
    </row>
    <row r="41" spans="1:10" x14ac:dyDescent="0.25">
      <c r="A41" t="str">
        <f>Tabla14[[#This Row],[module]]&amp;"-"&amp;Tabla14[[#This Row],[perms]]&amp;"-"&amp;Tabla14[[#This Row],[subperms]]</f>
        <v>expedition-shipping_advance-validate</v>
      </c>
      <c r="B41">
        <v>104</v>
      </c>
      <c r="C41" t="s">
        <v>41</v>
      </c>
      <c r="D41" t="s">
        <v>39</v>
      </c>
      <c r="E41" t="s">
        <v>42</v>
      </c>
      <c r="F41" t="s">
        <v>16</v>
      </c>
      <c r="G41" t="s">
        <v>29</v>
      </c>
      <c r="H41">
        <v>104</v>
      </c>
      <c r="I41" t="e">
        <f>VLOOKUP(Tabla14[[#This Row],[a]],Tabla10[],2,FALSE)</f>
        <v>#N/A</v>
      </c>
      <c r="J41" t="e">
        <f>Tabla14[[#This Row],[Columna1]]=Tabla14[[#This Row],[c]]</f>
        <v>#N/A</v>
      </c>
    </row>
    <row r="42" spans="1:10" x14ac:dyDescent="0.25">
      <c r="A42" t="str">
        <f>Tabla14[[#This Row],[module]]&amp;"-"&amp;Tabla14[[#This Row],[perms]]&amp;"-"&amp;Tabla14[[#This Row],[subperms]]</f>
        <v>expedition-shipping_advance-send</v>
      </c>
      <c r="B42">
        <v>105</v>
      </c>
      <c r="C42" t="s">
        <v>43</v>
      </c>
      <c r="D42" t="s">
        <v>39</v>
      </c>
      <c r="E42" t="s">
        <v>42</v>
      </c>
      <c r="F42" t="s">
        <v>18</v>
      </c>
      <c r="G42" t="s">
        <v>29</v>
      </c>
      <c r="H42">
        <v>105</v>
      </c>
      <c r="I42" t="e">
        <f>VLOOKUP(Tabla14[[#This Row],[a]],Tabla10[],2,FALSE)</f>
        <v>#N/A</v>
      </c>
      <c r="J42" t="e">
        <f>Tabla14[[#This Row],[Columna1]]=Tabla14[[#This Row],[c]]</f>
        <v>#N/A</v>
      </c>
    </row>
    <row r="43" spans="1:10" x14ac:dyDescent="0.25">
      <c r="A43" t="str">
        <f>Tabla14[[#This Row],[module]]&amp;"-"&amp;Tabla14[[#This Row],[perms]]&amp;"-"&amp;Tabla14[[#This Row],[subperms]]</f>
        <v>expedition-shipment-export</v>
      </c>
      <c r="B43">
        <v>106</v>
      </c>
      <c r="C43" t="s">
        <v>44</v>
      </c>
      <c r="D43" t="s">
        <v>39</v>
      </c>
      <c r="E43" t="s">
        <v>45</v>
      </c>
      <c r="F43" t="s">
        <v>31</v>
      </c>
      <c r="G43" t="s">
        <v>25</v>
      </c>
      <c r="H43">
        <v>106</v>
      </c>
      <c r="I43" t="e">
        <f>VLOOKUP(Tabla14[[#This Row],[a]],Tabla10[],2,FALSE)</f>
        <v>#N/A</v>
      </c>
      <c r="J43" t="e">
        <f>Tabla14[[#This Row],[Columna1]]=Tabla14[[#This Row],[c]]</f>
        <v>#N/A</v>
      </c>
    </row>
    <row r="44" spans="1:10" x14ac:dyDescent="0.25">
      <c r="A44" t="str">
        <f>Tabla14[[#This Row],[module]]&amp;"-"&amp;Tabla14[[#This Row],[perms]]&amp;"-"&amp;Tabla14[[#This Row],[subperms]]</f>
        <v>expedition-supprimer-</v>
      </c>
      <c r="B44">
        <v>109</v>
      </c>
      <c r="C44" t="s">
        <v>46</v>
      </c>
      <c r="D44" t="s">
        <v>39</v>
      </c>
      <c r="E44" t="s">
        <v>22</v>
      </c>
      <c r="G44" t="s">
        <v>29</v>
      </c>
      <c r="H44">
        <v>109</v>
      </c>
      <c r="I44" t="e">
        <f>VLOOKUP(Tabla14[[#This Row],[a]],Tabla10[],2,FALSE)</f>
        <v>#N/A</v>
      </c>
      <c r="J44" t="e">
        <f>Tabla14[[#This Row],[Columna1]]=Tabla14[[#This Row],[c]]</f>
        <v>#N/A</v>
      </c>
    </row>
    <row r="45" spans="1:10" x14ac:dyDescent="0.25">
      <c r="A45" t="str">
        <f>Tabla14[[#This Row],[module]]&amp;"-"&amp;Tabla14[[#This Row],[perms]]&amp;"-"&amp;Tabla14[[#This Row],[subperms]]</f>
        <v>banque-lire-</v>
      </c>
      <c r="B45">
        <v>111</v>
      </c>
      <c r="C45" t="s">
        <v>224</v>
      </c>
      <c r="D45" t="s">
        <v>48</v>
      </c>
      <c r="E45" t="s">
        <v>8</v>
      </c>
      <c r="G45" t="s">
        <v>25</v>
      </c>
      <c r="H45">
        <v>111</v>
      </c>
      <c r="I45" t="e">
        <f>VLOOKUP(Tabla14[[#This Row],[a]],Tabla10[],2,FALSE)</f>
        <v>#N/A</v>
      </c>
      <c r="J45" t="e">
        <f>Tabla14[[#This Row],[Columna1]]=Tabla14[[#This Row],[c]]</f>
        <v>#N/A</v>
      </c>
    </row>
    <row r="46" spans="1:10" x14ac:dyDescent="0.25">
      <c r="A46" t="str">
        <f>Tabla14[[#This Row],[module]]&amp;"-"&amp;Tabla14[[#This Row],[perms]]&amp;"-"&amp;Tabla14[[#This Row],[subperms]]</f>
        <v>banque-modifier-</v>
      </c>
      <c r="B46">
        <v>112</v>
      </c>
      <c r="C46" t="s">
        <v>49</v>
      </c>
      <c r="D46" t="s">
        <v>48</v>
      </c>
      <c r="E46" t="s">
        <v>50</v>
      </c>
      <c r="G46" t="s">
        <v>27</v>
      </c>
      <c r="H46">
        <v>112</v>
      </c>
      <c r="I46" t="e">
        <f>VLOOKUP(Tabla14[[#This Row],[a]],Tabla10[],2,FALSE)</f>
        <v>#N/A</v>
      </c>
      <c r="J46" t="e">
        <f>Tabla14[[#This Row],[Columna1]]=Tabla14[[#This Row],[c]]</f>
        <v>#N/A</v>
      </c>
    </row>
    <row r="47" spans="1:10" x14ac:dyDescent="0.25">
      <c r="A47" t="str">
        <f>Tabla14[[#This Row],[module]]&amp;"-"&amp;Tabla14[[#This Row],[perms]]&amp;"-"&amp;Tabla14[[#This Row],[subperms]]</f>
        <v>banque-configurer-</v>
      </c>
      <c r="B47">
        <v>113</v>
      </c>
      <c r="C47" t="s">
        <v>51</v>
      </c>
      <c r="D47" t="s">
        <v>48</v>
      </c>
      <c r="E47" t="s">
        <v>52</v>
      </c>
      <c r="G47" t="s">
        <v>9</v>
      </c>
      <c r="H47">
        <v>113</v>
      </c>
      <c r="I47" t="e">
        <f>VLOOKUP(Tabla14[[#This Row],[a]],Tabla10[],2,FALSE)</f>
        <v>#N/A</v>
      </c>
      <c r="J47" t="e">
        <f>Tabla14[[#This Row],[Columna1]]=Tabla14[[#This Row],[c]]</f>
        <v>#N/A</v>
      </c>
    </row>
    <row r="48" spans="1:10" x14ac:dyDescent="0.25">
      <c r="A48" t="str">
        <f>Tabla14[[#This Row],[module]]&amp;"-"&amp;Tabla14[[#This Row],[perms]]&amp;"-"&amp;Tabla14[[#This Row],[subperms]]</f>
        <v>banque-consolidate-</v>
      </c>
      <c r="B48">
        <v>114</v>
      </c>
      <c r="C48" t="s">
        <v>53</v>
      </c>
      <c r="D48" t="s">
        <v>48</v>
      </c>
      <c r="E48" t="s">
        <v>54</v>
      </c>
      <c r="G48" t="s">
        <v>27</v>
      </c>
      <c r="H48">
        <v>114</v>
      </c>
      <c r="I48" t="e">
        <f>VLOOKUP(Tabla14[[#This Row],[a]],Tabla10[],2,FALSE)</f>
        <v>#N/A</v>
      </c>
      <c r="J48" t="e">
        <f>Tabla14[[#This Row],[Columna1]]=Tabla14[[#This Row],[c]]</f>
        <v>#N/A</v>
      </c>
    </row>
    <row r="49" spans="1:10" x14ac:dyDescent="0.25">
      <c r="A49" t="str">
        <f>Tabla14[[#This Row],[module]]&amp;"-"&amp;Tabla14[[#This Row],[perms]]&amp;"-"&amp;Tabla14[[#This Row],[subperms]]</f>
        <v>banque-export-</v>
      </c>
      <c r="B49">
        <v>115</v>
      </c>
      <c r="C49" t="s">
        <v>55</v>
      </c>
      <c r="D49" t="s">
        <v>48</v>
      </c>
      <c r="E49" t="s">
        <v>31</v>
      </c>
      <c r="G49" t="s">
        <v>25</v>
      </c>
      <c r="H49">
        <v>115</v>
      </c>
      <c r="I49" t="e">
        <f>VLOOKUP(Tabla14[[#This Row],[a]],Tabla10[],2,FALSE)</f>
        <v>#N/A</v>
      </c>
      <c r="J49" t="e">
        <f>Tabla14[[#This Row],[Columna1]]=Tabla14[[#This Row],[c]]</f>
        <v>#N/A</v>
      </c>
    </row>
    <row r="50" spans="1:10" x14ac:dyDescent="0.25">
      <c r="A50" t="str">
        <f>Tabla14[[#This Row],[module]]&amp;"-"&amp;Tabla14[[#This Row],[perms]]&amp;"-"&amp;Tabla14[[#This Row],[subperms]]</f>
        <v>banque-transfer-</v>
      </c>
      <c r="B50">
        <v>116</v>
      </c>
      <c r="C50" t="s">
        <v>56</v>
      </c>
      <c r="D50" t="s">
        <v>48</v>
      </c>
      <c r="E50" t="s">
        <v>57</v>
      </c>
      <c r="G50" t="s">
        <v>27</v>
      </c>
      <c r="H50">
        <v>116</v>
      </c>
      <c r="I50" t="e">
        <f>VLOOKUP(Tabla14[[#This Row],[a]],Tabla10[],2,FALSE)</f>
        <v>#N/A</v>
      </c>
      <c r="J50" t="e">
        <f>Tabla14[[#This Row],[Columna1]]=Tabla14[[#This Row],[c]]</f>
        <v>#N/A</v>
      </c>
    </row>
    <row r="51" spans="1:10" x14ac:dyDescent="0.25">
      <c r="A51" t="str">
        <f>Tabla14[[#This Row],[module]]&amp;"-"&amp;Tabla14[[#This Row],[perms]]&amp;"-"&amp;Tabla14[[#This Row],[subperms]]</f>
        <v>banque-cheque-</v>
      </c>
      <c r="B51">
        <v>117</v>
      </c>
      <c r="C51" t="s">
        <v>58</v>
      </c>
      <c r="D51" t="s">
        <v>48</v>
      </c>
      <c r="E51" t="s">
        <v>59</v>
      </c>
      <c r="G51" t="s">
        <v>27</v>
      </c>
      <c r="H51">
        <v>117</v>
      </c>
      <c r="I51" t="e">
        <f>VLOOKUP(Tabla14[[#This Row],[a]],Tabla10[],2,FALSE)</f>
        <v>#N/A</v>
      </c>
      <c r="J51" t="e">
        <f>Tabla14[[#This Row],[Columna1]]=Tabla14[[#This Row],[c]]</f>
        <v>#N/A</v>
      </c>
    </row>
    <row r="52" spans="1:10" x14ac:dyDescent="0.25">
      <c r="A52" t="str">
        <f>Tabla14[[#This Row],[module]]&amp;"-"&amp;Tabla14[[#This Row],[perms]]&amp;"-"&amp;Tabla14[[#This Row],[subperms]]</f>
        <v>societe-lire-</v>
      </c>
      <c r="B52">
        <v>121</v>
      </c>
      <c r="C52" t="s">
        <v>60</v>
      </c>
      <c r="D52" t="s">
        <v>61</v>
      </c>
      <c r="E52" t="s">
        <v>8</v>
      </c>
      <c r="G52" t="s">
        <v>25</v>
      </c>
      <c r="H52">
        <v>121</v>
      </c>
      <c r="I52" t="e">
        <f>VLOOKUP(Tabla14[[#This Row],[a]],Tabla10[],2,FALSE)</f>
        <v>#N/A</v>
      </c>
      <c r="J52" t="e">
        <f>Tabla14[[#This Row],[Columna1]]=Tabla14[[#This Row],[c]]</f>
        <v>#N/A</v>
      </c>
    </row>
    <row r="53" spans="1:10" x14ac:dyDescent="0.25">
      <c r="A53" t="str">
        <f>Tabla14[[#This Row],[module]]&amp;"-"&amp;Tabla14[[#This Row],[perms]]&amp;"-"&amp;Tabla14[[#This Row],[subperms]]</f>
        <v>societe-creer-</v>
      </c>
      <c r="B53">
        <v>122</v>
      </c>
      <c r="C53" t="s">
        <v>62</v>
      </c>
      <c r="D53" t="s">
        <v>61</v>
      </c>
      <c r="E53" t="s">
        <v>11</v>
      </c>
      <c r="G53" t="s">
        <v>27</v>
      </c>
      <c r="H53">
        <v>122</v>
      </c>
      <c r="I53" t="e">
        <f>VLOOKUP(Tabla14[[#This Row],[a]],Tabla10[],2,FALSE)</f>
        <v>#N/A</v>
      </c>
      <c r="J53" t="e">
        <f>Tabla14[[#This Row],[Columna1]]=Tabla14[[#This Row],[c]]</f>
        <v>#N/A</v>
      </c>
    </row>
    <row r="54" spans="1:10" x14ac:dyDescent="0.25">
      <c r="A54" t="str">
        <f>Tabla14[[#This Row],[module]]&amp;"-"&amp;Tabla14[[#This Row],[perms]]&amp;"-"&amp;Tabla14[[#This Row],[subperms]]</f>
        <v>societe-supprimer-</v>
      </c>
      <c r="B54">
        <v>125</v>
      </c>
      <c r="C54" t="s">
        <v>63</v>
      </c>
      <c r="D54" t="s">
        <v>61</v>
      </c>
      <c r="E54" t="s">
        <v>22</v>
      </c>
      <c r="G54" t="s">
        <v>29</v>
      </c>
      <c r="H54">
        <v>125</v>
      </c>
      <c r="I54" t="e">
        <f>VLOOKUP(Tabla14[[#This Row],[a]],Tabla10[],2,FALSE)</f>
        <v>#N/A</v>
      </c>
      <c r="J54" t="e">
        <f>Tabla14[[#This Row],[Columna1]]=Tabla14[[#This Row],[c]]</f>
        <v>#N/A</v>
      </c>
    </row>
    <row r="55" spans="1:10" x14ac:dyDescent="0.25">
      <c r="A55" t="str">
        <f>Tabla14[[#This Row],[module]]&amp;"-"&amp;Tabla14[[#This Row],[perms]]&amp;"-"&amp;Tabla14[[#This Row],[subperms]]</f>
        <v>societe-export-</v>
      </c>
      <c r="B55">
        <v>126</v>
      </c>
      <c r="C55" t="s">
        <v>64</v>
      </c>
      <c r="D55" t="s">
        <v>61</v>
      </c>
      <c r="E55" t="s">
        <v>31</v>
      </c>
      <c r="G55" t="s">
        <v>25</v>
      </c>
      <c r="H55">
        <v>126</v>
      </c>
      <c r="I55" t="e">
        <f>VLOOKUP(Tabla14[[#This Row],[a]],Tabla10[],2,FALSE)</f>
        <v>#N/A</v>
      </c>
      <c r="J55" t="e">
        <f>Tabla14[[#This Row],[Columna1]]=Tabla14[[#This Row],[c]]</f>
        <v>#N/A</v>
      </c>
    </row>
    <row r="56" spans="1:10" x14ac:dyDescent="0.25">
      <c r="A56" t="str">
        <f>Tabla14[[#This Row],[module]]&amp;"-"&amp;Tabla14[[#This Row],[perms]]&amp;"-"&amp;Tabla14[[#This Row],[subperms]]</f>
        <v>prelevement-bons-lire</v>
      </c>
      <c r="B56">
        <v>151</v>
      </c>
      <c r="C56" t="s">
        <v>225</v>
      </c>
      <c r="D56" t="s">
        <v>226</v>
      </c>
      <c r="E56" t="s">
        <v>227</v>
      </c>
      <c r="F56" t="s">
        <v>8</v>
      </c>
      <c r="G56" t="s">
        <v>25</v>
      </c>
      <c r="H56" t="e">
        <v>#N/A</v>
      </c>
      <c r="I56" t="e">
        <f>VLOOKUP(Tabla14[[#This Row],[a]],Tabla10[],2,FALSE)</f>
        <v>#N/A</v>
      </c>
      <c r="J56" t="e">
        <f>Tabla14[[#This Row],[Columna1]]=Tabla14[[#This Row],[c]]</f>
        <v>#N/A</v>
      </c>
    </row>
    <row r="57" spans="1:10" x14ac:dyDescent="0.25">
      <c r="A57" t="str">
        <f>Tabla14[[#This Row],[module]]&amp;"-"&amp;Tabla14[[#This Row],[perms]]&amp;"-"&amp;Tabla14[[#This Row],[subperms]]</f>
        <v>prelevement-bons-creer</v>
      </c>
      <c r="B57">
        <v>152</v>
      </c>
      <c r="C57" t="s">
        <v>228</v>
      </c>
      <c r="D57" t="s">
        <v>226</v>
      </c>
      <c r="E57" t="s">
        <v>227</v>
      </c>
      <c r="F57" t="s">
        <v>11</v>
      </c>
      <c r="G57" t="s">
        <v>27</v>
      </c>
      <c r="H57" t="e">
        <v>#N/A</v>
      </c>
      <c r="I57" t="e">
        <f>VLOOKUP(Tabla14[[#This Row],[a]],Tabla10[],2,FALSE)</f>
        <v>#N/A</v>
      </c>
      <c r="J57" t="e">
        <f>Tabla14[[#This Row],[Columna1]]=Tabla14[[#This Row],[c]]</f>
        <v>#N/A</v>
      </c>
    </row>
    <row r="58" spans="1:10" x14ac:dyDescent="0.25">
      <c r="A58" t="str">
        <f>Tabla14[[#This Row],[module]]&amp;"-"&amp;Tabla14[[#This Row],[perms]]&amp;"-"&amp;Tabla14[[#This Row],[subperms]]</f>
        <v>prelevement-bons-send</v>
      </c>
      <c r="B58">
        <v>153</v>
      </c>
      <c r="C58" t="s">
        <v>229</v>
      </c>
      <c r="D58" t="s">
        <v>226</v>
      </c>
      <c r="E58" t="s">
        <v>227</v>
      </c>
      <c r="F58" t="s">
        <v>18</v>
      </c>
      <c r="G58" t="s">
        <v>9</v>
      </c>
      <c r="H58" t="e">
        <v>#N/A</v>
      </c>
      <c r="I58" t="e">
        <f>VLOOKUP(Tabla14[[#This Row],[a]],Tabla10[],2,FALSE)</f>
        <v>#N/A</v>
      </c>
      <c r="J58" t="e">
        <f>Tabla14[[#This Row],[Columna1]]=Tabla14[[#This Row],[c]]</f>
        <v>#N/A</v>
      </c>
    </row>
    <row r="59" spans="1:10" x14ac:dyDescent="0.25">
      <c r="A59" t="str">
        <f>Tabla14[[#This Row],[module]]&amp;"-"&amp;Tabla14[[#This Row],[perms]]&amp;"-"&amp;Tabla14[[#This Row],[subperms]]</f>
        <v>prelevement-bons-credit</v>
      </c>
      <c r="B59">
        <v>154</v>
      </c>
      <c r="C59" t="s">
        <v>230</v>
      </c>
      <c r="D59" t="s">
        <v>226</v>
      </c>
      <c r="E59" t="s">
        <v>227</v>
      </c>
      <c r="F59" t="s">
        <v>231</v>
      </c>
      <c r="G59" t="s">
        <v>9</v>
      </c>
      <c r="H59" t="e">
        <v>#N/A</v>
      </c>
      <c r="I59" t="e">
        <f>VLOOKUP(Tabla14[[#This Row],[a]],Tabla10[],2,FALSE)</f>
        <v>#N/A</v>
      </c>
      <c r="J59" t="e">
        <f>Tabla14[[#This Row],[Columna1]]=Tabla14[[#This Row],[c]]</f>
        <v>#N/A</v>
      </c>
    </row>
    <row r="60" spans="1:10" x14ac:dyDescent="0.25">
      <c r="A60" t="str">
        <f>Tabla14[[#This Row],[module]]&amp;"-"&amp;Tabla14[[#This Row],[perms]]&amp;"-"&amp;Tabla14[[#This Row],[subperms]]</f>
        <v>contrat-lire-</v>
      </c>
      <c r="B60">
        <v>161</v>
      </c>
      <c r="C60" t="s">
        <v>232</v>
      </c>
      <c r="D60" t="s">
        <v>233</v>
      </c>
      <c r="E60" t="s">
        <v>8</v>
      </c>
      <c r="G60" t="s">
        <v>25</v>
      </c>
      <c r="H60" t="e">
        <v>#N/A</v>
      </c>
      <c r="I60" t="e">
        <f>VLOOKUP(Tabla14[[#This Row],[a]],Tabla10[],2,FALSE)</f>
        <v>#N/A</v>
      </c>
      <c r="J60" t="e">
        <f>Tabla14[[#This Row],[Columna1]]=Tabla14[[#This Row],[c]]</f>
        <v>#N/A</v>
      </c>
    </row>
    <row r="61" spans="1:10" x14ac:dyDescent="0.25">
      <c r="A61" t="str">
        <f>Tabla14[[#This Row],[module]]&amp;"-"&amp;Tabla14[[#This Row],[perms]]&amp;"-"&amp;Tabla14[[#This Row],[subperms]]</f>
        <v>contrat-creer-</v>
      </c>
      <c r="B61">
        <v>162</v>
      </c>
      <c r="C61" t="s">
        <v>234</v>
      </c>
      <c r="D61" t="s">
        <v>233</v>
      </c>
      <c r="E61" t="s">
        <v>11</v>
      </c>
      <c r="G61" t="s">
        <v>27</v>
      </c>
      <c r="H61" t="e">
        <v>#N/A</v>
      </c>
      <c r="I61" t="e">
        <f>VLOOKUP(Tabla14[[#This Row],[a]],Tabla10[],2,FALSE)</f>
        <v>#N/A</v>
      </c>
      <c r="J61" t="e">
        <f>Tabla14[[#This Row],[Columna1]]=Tabla14[[#This Row],[c]]</f>
        <v>#N/A</v>
      </c>
    </row>
    <row r="62" spans="1:10" x14ac:dyDescent="0.25">
      <c r="A62" t="str">
        <f>Tabla14[[#This Row],[module]]&amp;"-"&amp;Tabla14[[#This Row],[perms]]&amp;"-"&amp;Tabla14[[#This Row],[subperms]]</f>
        <v>contrat-activer-</v>
      </c>
      <c r="B62">
        <v>163</v>
      </c>
      <c r="C62" t="s">
        <v>235</v>
      </c>
      <c r="D62" t="s">
        <v>233</v>
      </c>
      <c r="E62" t="s">
        <v>236</v>
      </c>
      <c r="G62" t="s">
        <v>27</v>
      </c>
      <c r="H62" t="e">
        <v>#N/A</v>
      </c>
      <c r="I62" t="e">
        <f>VLOOKUP(Tabla14[[#This Row],[a]],Tabla10[],2,FALSE)</f>
        <v>#N/A</v>
      </c>
      <c r="J62" t="e">
        <f>Tabla14[[#This Row],[Columna1]]=Tabla14[[#This Row],[c]]</f>
        <v>#N/A</v>
      </c>
    </row>
    <row r="63" spans="1:10" x14ac:dyDescent="0.25">
      <c r="A63" t="str">
        <f>Tabla14[[#This Row],[module]]&amp;"-"&amp;Tabla14[[#This Row],[perms]]&amp;"-"&amp;Tabla14[[#This Row],[subperms]]</f>
        <v>contrat-desactiver-</v>
      </c>
      <c r="B63">
        <v>164</v>
      </c>
      <c r="C63" t="s">
        <v>237</v>
      </c>
      <c r="D63" t="s">
        <v>233</v>
      </c>
      <c r="E63" t="s">
        <v>238</v>
      </c>
      <c r="G63" t="s">
        <v>27</v>
      </c>
      <c r="H63" t="e">
        <v>#N/A</v>
      </c>
      <c r="I63" t="e">
        <f>VLOOKUP(Tabla14[[#This Row],[a]],Tabla10[],2,FALSE)</f>
        <v>#N/A</v>
      </c>
      <c r="J63" t="e">
        <f>Tabla14[[#This Row],[Columna1]]=Tabla14[[#This Row],[c]]</f>
        <v>#N/A</v>
      </c>
    </row>
    <row r="64" spans="1:10" x14ac:dyDescent="0.25">
      <c r="A64" t="str">
        <f>Tabla14[[#This Row],[module]]&amp;"-"&amp;Tabla14[[#This Row],[perms]]&amp;"-"&amp;Tabla14[[#This Row],[subperms]]</f>
        <v>contrat-supprimer-</v>
      </c>
      <c r="B64">
        <v>165</v>
      </c>
      <c r="C64" t="s">
        <v>239</v>
      </c>
      <c r="D64" t="s">
        <v>233</v>
      </c>
      <c r="E64" t="s">
        <v>22</v>
      </c>
      <c r="G64" t="s">
        <v>29</v>
      </c>
      <c r="H64" t="e">
        <v>#N/A</v>
      </c>
      <c r="I64" t="e">
        <f>VLOOKUP(Tabla14[[#This Row],[a]],Tabla10[],2,FALSE)</f>
        <v>#N/A</v>
      </c>
      <c r="J64" t="e">
        <f>Tabla14[[#This Row],[Columna1]]=Tabla14[[#This Row],[c]]</f>
        <v>#N/A</v>
      </c>
    </row>
    <row r="65" spans="1:10" x14ac:dyDescent="0.25">
      <c r="A65" t="str">
        <f>Tabla14[[#This Row],[module]]&amp;"-"&amp;Tabla14[[#This Row],[perms]]&amp;"-"&amp;Tabla14[[#This Row],[subperms]]</f>
        <v>contrat-export-</v>
      </c>
      <c r="B65">
        <v>167</v>
      </c>
      <c r="C65" t="s">
        <v>240</v>
      </c>
      <c r="D65" t="s">
        <v>233</v>
      </c>
      <c r="E65" t="s">
        <v>31</v>
      </c>
      <c r="G65" t="s">
        <v>25</v>
      </c>
      <c r="H65" t="e">
        <v>#N/A</v>
      </c>
      <c r="I65" t="e">
        <f>VLOOKUP(Tabla14[[#This Row],[a]],Tabla10[],2,FALSE)</f>
        <v>#N/A</v>
      </c>
      <c r="J65" t="e">
        <f>Tabla14[[#This Row],[Columna1]]=Tabla14[[#This Row],[c]]</f>
        <v>#N/A</v>
      </c>
    </row>
    <row r="66" spans="1:10" x14ac:dyDescent="0.25">
      <c r="A66" t="str">
        <f>Tabla14[[#This Row],[module]]&amp;"-"&amp;Tabla14[[#This Row],[perms]]&amp;"-"&amp;Tabla14[[#This Row],[subperms]]</f>
        <v>user-user-lire</v>
      </c>
      <c r="B66">
        <v>251</v>
      </c>
      <c r="C66" t="s">
        <v>69</v>
      </c>
      <c r="D66" t="s">
        <v>70</v>
      </c>
      <c r="E66" t="s">
        <v>70</v>
      </c>
      <c r="F66" t="s">
        <v>8</v>
      </c>
      <c r="G66" t="s">
        <v>25</v>
      </c>
      <c r="H66">
        <v>251</v>
      </c>
      <c r="I66" t="e">
        <f>VLOOKUP(Tabla14[[#This Row],[a]],Tabla10[],2,FALSE)</f>
        <v>#N/A</v>
      </c>
      <c r="J66" t="e">
        <f>Tabla14[[#This Row],[Columna1]]=Tabla14[[#This Row],[c]]</f>
        <v>#N/A</v>
      </c>
    </row>
    <row r="67" spans="1:10" x14ac:dyDescent="0.25">
      <c r="A67" t="str">
        <f>Tabla14[[#This Row],[module]]&amp;"-"&amp;Tabla14[[#This Row],[perms]]&amp;"-"&amp;Tabla14[[#This Row],[subperms]]</f>
        <v>user-user_advance-readperms</v>
      </c>
      <c r="B67">
        <v>252</v>
      </c>
      <c r="C67" t="s">
        <v>71</v>
      </c>
      <c r="D67" t="s">
        <v>70</v>
      </c>
      <c r="E67" t="s">
        <v>72</v>
      </c>
      <c r="F67" t="s">
        <v>73</v>
      </c>
      <c r="G67" t="s">
        <v>25</v>
      </c>
      <c r="H67">
        <v>252</v>
      </c>
      <c r="I67" t="e">
        <f>VLOOKUP(Tabla14[[#This Row],[a]],Tabla10[],2,FALSE)</f>
        <v>#N/A</v>
      </c>
      <c r="J67" t="e">
        <f>Tabla14[[#This Row],[Columna1]]=Tabla14[[#This Row],[c]]</f>
        <v>#N/A</v>
      </c>
    </row>
    <row r="68" spans="1:10" x14ac:dyDescent="0.25">
      <c r="A68" t="str">
        <f>Tabla14[[#This Row],[module]]&amp;"-"&amp;Tabla14[[#This Row],[perms]]&amp;"-"&amp;Tabla14[[#This Row],[subperms]]</f>
        <v>user-user-creer</v>
      </c>
      <c r="B68">
        <v>253</v>
      </c>
      <c r="C68" t="s">
        <v>74</v>
      </c>
      <c r="D68" t="s">
        <v>70</v>
      </c>
      <c r="E68" t="s">
        <v>70</v>
      </c>
      <c r="F68" t="s">
        <v>11</v>
      </c>
      <c r="G68" t="s">
        <v>27</v>
      </c>
      <c r="H68">
        <v>253</v>
      </c>
      <c r="I68" t="e">
        <f>VLOOKUP(Tabla14[[#This Row],[a]],Tabla10[],2,FALSE)</f>
        <v>#N/A</v>
      </c>
      <c r="J68" t="e">
        <f>Tabla14[[#This Row],[Columna1]]=Tabla14[[#This Row],[c]]</f>
        <v>#N/A</v>
      </c>
    </row>
    <row r="69" spans="1:10" x14ac:dyDescent="0.25">
      <c r="A69" t="str">
        <f>Tabla14[[#This Row],[module]]&amp;"-"&amp;Tabla14[[#This Row],[perms]]&amp;"-"&amp;Tabla14[[#This Row],[subperms]]</f>
        <v>user-user_advance-write</v>
      </c>
      <c r="B69">
        <v>254</v>
      </c>
      <c r="C69" t="s">
        <v>75</v>
      </c>
      <c r="D69" t="s">
        <v>70</v>
      </c>
      <c r="E69" t="s">
        <v>72</v>
      </c>
      <c r="F69" t="s">
        <v>76</v>
      </c>
      <c r="G69" t="s">
        <v>27</v>
      </c>
      <c r="H69">
        <v>254</v>
      </c>
      <c r="I69" t="e">
        <f>VLOOKUP(Tabla14[[#This Row],[a]],Tabla10[],2,FALSE)</f>
        <v>#N/A</v>
      </c>
      <c r="J69" t="e">
        <f>Tabla14[[#This Row],[Columna1]]=Tabla14[[#This Row],[c]]</f>
        <v>#N/A</v>
      </c>
    </row>
    <row r="70" spans="1:10" x14ac:dyDescent="0.25">
      <c r="A70" t="str">
        <f>Tabla14[[#This Row],[module]]&amp;"-"&amp;Tabla14[[#This Row],[perms]]&amp;"-"&amp;Tabla14[[#This Row],[subperms]]</f>
        <v>user-user-password</v>
      </c>
      <c r="B70">
        <v>255</v>
      </c>
      <c r="C70" t="s">
        <v>77</v>
      </c>
      <c r="D70" t="s">
        <v>70</v>
      </c>
      <c r="E70" t="s">
        <v>70</v>
      </c>
      <c r="F70" t="s">
        <v>78</v>
      </c>
      <c r="G70" t="s">
        <v>27</v>
      </c>
      <c r="H70">
        <v>255</v>
      </c>
      <c r="I70" t="e">
        <f>VLOOKUP(Tabla14[[#This Row],[a]],Tabla10[],2,FALSE)</f>
        <v>#N/A</v>
      </c>
      <c r="J70" t="e">
        <f>Tabla14[[#This Row],[Columna1]]=Tabla14[[#This Row],[c]]</f>
        <v>#N/A</v>
      </c>
    </row>
    <row r="71" spans="1:10" x14ac:dyDescent="0.25">
      <c r="A71" t="str">
        <f>Tabla14[[#This Row],[module]]&amp;"-"&amp;Tabla14[[#This Row],[perms]]&amp;"-"&amp;Tabla14[[#This Row],[subperms]]</f>
        <v>user-user-supprimer</v>
      </c>
      <c r="B71">
        <v>256</v>
      </c>
      <c r="C71" t="s">
        <v>79</v>
      </c>
      <c r="D71" t="s">
        <v>70</v>
      </c>
      <c r="E71" t="s">
        <v>70</v>
      </c>
      <c r="F71" t="s">
        <v>22</v>
      </c>
      <c r="G71" t="s">
        <v>29</v>
      </c>
      <c r="H71">
        <v>256</v>
      </c>
      <c r="I71" t="e">
        <f>VLOOKUP(Tabla14[[#This Row],[a]],Tabla10[],2,FALSE)</f>
        <v>#N/A</v>
      </c>
      <c r="J71" t="e">
        <f>Tabla14[[#This Row],[Columna1]]=Tabla14[[#This Row],[c]]</f>
        <v>#N/A</v>
      </c>
    </row>
    <row r="72" spans="1:10" x14ac:dyDescent="0.25">
      <c r="A72" t="str">
        <f>Tabla14[[#This Row],[module]]&amp;"-"&amp;Tabla14[[#This Row],[perms]]&amp;"-"&amp;Tabla14[[#This Row],[subperms]]</f>
        <v>societe-client-voir</v>
      </c>
      <c r="B72">
        <v>262</v>
      </c>
      <c r="C72" t="s">
        <v>241</v>
      </c>
      <c r="D72" t="s">
        <v>61</v>
      </c>
      <c r="E72" t="s">
        <v>81</v>
      </c>
      <c r="F72" t="s">
        <v>82</v>
      </c>
      <c r="G72" t="s">
        <v>25</v>
      </c>
      <c r="H72">
        <v>262</v>
      </c>
      <c r="I72" t="e">
        <f>VLOOKUP(Tabla14[[#This Row],[a]],Tabla10[],2,FALSE)</f>
        <v>#N/A</v>
      </c>
      <c r="J72" t="e">
        <f>Tabla14[[#This Row],[Columna1]]=Tabla14[[#This Row],[c]]</f>
        <v>#N/A</v>
      </c>
    </row>
    <row r="73" spans="1:10" x14ac:dyDescent="0.25">
      <c r="A73" t="str">
        <f>Tabla14[[#This Row],[module]]&amp;"-"&amp;Tabla14[[#This Row],[perms]]&amp;"-"&amp;Tabla14[[#This Row],[subperms]]</f>
        <v>societe-contact-lire</v>
      </c>
      <c r="B73">
        <v>281</v>
      </c>
      <c r="C73" t="s">
        <v>83</v>
      </c>
      <c r="D73" t="s">
        <v>61</v>
      </c>
      <c r="E73" t="s">
        <v>84</v>
      </c>
      <c r="F73" t="s">
        <v>8</v>
      </c>
      <c r="G73" t="s">
        <v>25</v>
      </c>
      <c r="H73">
        <v>281</v>
      </c>
      <c r="I73" t="e">
        <f>VLOOKUP(Tabla14[[#This Row],[a]],Tabla10[],2,FALSE)</f>
        <v>#N/A</v>
      </c>
      <c r="J73" t="e">
        <f>Tabla14[[#This Row],[Columna1]]=Tabla14[[#This Row],[c]]</f>
        <v>#N/A</v>
      </c>
    </row>
    <row r="74" spans="1:10" x14ac:dyDescent="0.25">
      <c r="A74" t="str">
        <f>Tabla14[[#This Row],[module]]&amp;"-"&amp;Tabla14[[#This Row],[perms]]&amp;"-"&amp;Tabla14[[#This Row],[subperms]]</f>
        <v>societe-contact-creer</v>
      </c>
      <c r="B74">
        <v>282</v>
      </c>
      <c r="C74" t="s">
        <v>85</v>
      </c>
      <c r="D74" t="s">
        <v>61</v>
      </c>
      <c r="E74" t="s">
        <v>84</v>
      </c>
      <c r="F74" t="s">
        <v>11</v>
      </c>
      <c r="G74" t="s">
        <v>27</v>
      </c>
      <c r="H74">
        <v>282</v>
      </c>
      <c r="I74" t="e">
        <f>VLOOKUP(Tabla14[[#This Row],[a]],Tabla10[],2,FALSE)</f>
        <v>#N/A</v>
      </c>
      <c r="J74" t="e">
        <f>Tabla14[[#This Row],[Columna1]]=Tabla14[[#This Row],[c]]</f>
        <v>#N/A</v>
      </c>
    </row>
    <row r="75" spans="1:10" x14ac:dyDescent="0.25">
      <c r="A75" t="str">
        <f>Tabla14[[#This Row],[module]]&amp;"-"&amp;Tabla14[[#This Row],[perms]]&amp;"-"&amp;Tabla14[[#This Row],[subperms]]</f>
        <v>societe-contact-supprimer</v>
      </c>
      <c r="B75">
        <v>283</v>
      </c>
      <c r="C75" t="s">
        <v>86</v>
      </c>
      <c r="D75" t="s">
        <v>61</v>
      </c>
      <c r="E75" t="s">
        <v>84</v>
      </c>
      <c r="F75" t="s">
        <v>22</v>
      </c>
      <c r="G75" t="s">
        <v>29</v>
      </c>
      <c r="H75">
        <v>283</v>
      </c>
      <c r="I75" t="e">
        <f>VLOOKUP(Tabla14[[#This Row],[a]],Tabla10[],2,FALSE)</f>
        <v>#N/A</v>
      </c>
      <c r="J75" t="e">
        <f>Tabla14[[#This Row],[Columna1]]=Tabla14[[#This Row],[c]]</f>
        <v>#N/A</v>
      </c>
    </row>
    <row r="76" spans="1:10" x14ac:dyDescent="0.25">
      <c r="A76" t="str">
        <f>Tabla14[[#This Row],[module]]&amp;"-"&amp;Tabla14[[#This Row],[perms]]&amp;"-"&amp;Tabla14[[#This Row],[subperms]]</f>
        <v>societe-contact-export</v>
      </c>
      <c r="B76">
        <v>286</v>
      </c>
      <c r="C76" t="s">
        <v>87</v>
      </c>
      <c r="D76" t="s">
        <v>61</v>
      </c>
      <c r="E76" t="s">
        <v>84</v>
      </c>
      <c r="F76" t="s">
        <v>31</v>
      </c>
      <c r="G76" t="s">
        <v>29</v>
      </c>
      <c r="H76">
        <v>286</v>
      </c>
      <c r="I76" t="e">
        <f>VLOOKUP(Tabla14[[#This Row],[a]],Tabla10[],2,FALSE)</f>
        <v>#N/A</v>
      </c>
      <c r="J76" t="e">
        <f>Tabla14[[#This Row],[Columna1]]=Tabla14[[#This Row],[c]]</f>
        <v>#N/A</v>
      </c>
    </row>
    <row r="77" spans="1:10" x14ac:dyDescent="0.25">
      <c r="A77" t="str">
        <f>Tabla14[[#This Row],[module]]&amp;"-"&amp;Tabla14[[#This Row],[perms]]&amp;"-"&amp;Tabla14[[#This Row],[subperms]]</f>
        <v>user-self_advance-readperms</v>
      </c>
      <c r="B77">
        <v>341</v>
      </c>
      <c r="C77" t="s">
        <v>88</v>
      </c>
      <c r="D77" t="s">
        <v>70</v>
      </c>
      <c r="E77" t="s">
        <v>89</v>
      </c>
      <c r="F77" t="s">
        <v>73</v>
      </c>
      <c r="G77" t="s">
        <v>25</v>
      </c>
      <c r="H77">
        <v>341</v>
      </c>
      <c r="I77" t="e">
        <f>VLOOKUP(Tabla14[[#This Row],[a]],Tabla10[],2,FALSE)</f>
        <v>#N/A</v>
      </c>
      <c r="J77" t="e">
        <f>Tabla14[[#This Row],[Columna1]]=Tabla14[[#This Row],[c]]</f>
        <v>#N/A</v>
      </c>
    </row>
    <row r="78" spans="1:10" x14ac:dyDescent="0.25">
      <c r="A78" t="str">
        <f>Tabla14[[#This Row],[module]]&amp;"-"&amp;Tabla14[[#This Row],[perms]]&amp;"-"&amp;Tabla14[[#This Row],[subperms]]</f>
        <v>user-self-creer</v>
      </c>
      <c r="B78">
        <v>342</v>
      </c>
      <c r="C78" t="s">
        <v>90</v>
      </c>
      <c r="D78" t="s">
        <v>70</v>
      </c>
      <c r="E78" t="s">
        <v>91</v>
      </c>
      <c r="F78" t="s">
        <v>11</v>
      </c>
      <c r="G78" t="s">
        <v>27</v>
      </c>
      <c r="H78">
        <v>342</v>
      </c>
      <c r="I78" t="e">
        <f>VLOOKUP(Tabla14[[#This Row],[a]],Tabla10[],2,FALSE)</f>
        <v>#N/A</v>
      </c>
      <c r="J78" t="e">
        <f>Tabla14[[#This Row],[Columna1]]=Tabla14[[#This Row],[c]]</f>
        <v>#N/A</v>
      </c>
    </row>
    <row r="79" spans="1:10" x14ac:dyDescent="0.25">
      <c r="A79" t="str">
        <f>Tabla14[[#This Row],[module]]&amp;"-"&amp;Tabla14[[#This Row],[perms]]&amp;"-"&amp;Tabla14[[#This Row],[subperms]]</f>
        <v>user-self-password</v>
      </c>
      <c r="B79">
        <v>343</v>
      </c>
      <c r="C79" t="s">
        <v>92</v>
      </c>
      <c r="D79" t="s">
        <v>70</v>
      </c>
      <c r="E79" t="s">
        <v>91</v>
      </c>
      <c r="F79" t="s">
        <v>78</v>
      </c>
      <c r="G79" t="s">
        <v>27</v>
      </c>
      <c r="H79">
        <v>343</v>
      </c>
      <c r="I79" t="e">
        <f>VLOOKUP(Tabla14[[#This Row],[a]],Tabla10[],2,FALSE)</f>
        <v>#N/A</v>
      </c>
      <c r="J79" t="e">
        <f>Tabla14[[#This Row],[Columna1]]=Tabla14[[#This Row],[c]]</f>
        <v>#N/A</v>
      </c>
    </row>
    <row r="80" spans="1:10" x14ac:dyDescent="0.25">
      <c r="A80" t="str">
        <f>Tabla14[[#This Row],[module]]&amp;"-"&amp;Tabla14[[#This Row],[perms]]&amp;"-"&amp;Tabla14[[#This Row],[subperms]]</f>
        <v>user-self_advance-writeperms</v>
      </c>
      <c r="B80">
        <v>344</v>
      </c>
      <c r="C80" t="s">
        <v>93</v>
      </c>
      <c r="D80" t="s">
        <v>70</v>
      </c>
      <c r="E80" t="s">
        <v>89</v>
      </c>
      <c r="F80" t="s">
        <v>94</v>
      </c>
      <c r="G80" t="s">
        <v>27</v>
      </c>
      <c r="H80">
        <v>344</v>
      </c>
      <c r="I80" t="e">
        <f>VLOOKUP(Tabla14[[#This Row],[a]],Tabla10[],2,FALSE)</f>
        <v>#N/A</v>
      </c>
      <c r="J80" t="e">
        <f>Tabla14[[#This Row],[Columna1]]=Tabla14[[#This Row],[c]]</f>
        <v>#N/A</v>
      </c>
    </row>
    <row r="81" spans="1:10" x14ac:dyDescent="0.25">
      <c r="A81" t="str">
        <f>Tabla14[[#This Row],[module]]&amp;"-"&amp;Tabla14[[#This Row],[perms]]&amp;"-"&amp;Tabla14[[#This Row],[subperms]]</f>
        <v>user-group_advance-read</v>
      </c>
      <c r="B81">
        <v>351</v>
      </c>
      <c r="C81" t="s">
        <v>95</v>
      </c>
      <c r="D81" t="s">
        <v>70</v>
      </c>
      <c r="E81" t="s">
        <v>96</v>
      </c>
      <c r="F81" t="s">
        <v>97</v>
      </c>
      <c r="G81" t="s">
        <v>25</v>
      </c>
      <c r="H81">
        <v>351</v>
      </c>
      <c r="I81" t="e">
        <f>VLOOKUP(Tabla14[[#This Row],[a]],Tabla10[],2,FALSE)</f>
        <v>#N/A</v>
      </c>
      <c r="J81" t="e">
        <f>Tabla14[[#This Row],[Columna1]]=Tabla14[[#This Row],[c]]</f>
        <v>#N/A</v>
      </c>
    </row>
    <row r="82" spans="1:10" x14ac:dyDescent="0.25">
      <c r="A82" t="str">
        <f>Tabla14[[#This Row],[module]]&amp;"-"&amp;Tabla14[[#This Row],[perms]]&amp;"-"&amp;Tabla14[[#This Row],[subperms]]</f>
        <v>user-group_advance-readperms</v>
      </c>
      <c r="B82">
        <v>352</v>
      </c>
      <c r="C82" t="s">
        <v>98</v>
      </c>
      <c r="D82" t="s">
        <v>70</v>
      </c>
      <c r="E82" t="s">
        <v>96</v>
      </c>
      <c r="F82" t="s">
        <v>73</v>
      </c>
      <c r="G82" t="s">
        <v>25</v>
      </c>
      <c r="H82">
        <v>352</v>
      </c>
      <c r="I82" t="e">
        <f>VLOOKUP(Tabla14[[#This Row],[a]],Tabla10[],2,FALSE)</f>
        <v>#N/A</v>
      </c>
      <c r="J82" t="e">
        <f>Tabla14[[#This Row],[Columna1]]=Tabla14[[#This Row],[c]]</f>
        <v>#N/A</v>
      </c>
    </row>
    <row r="83" spans="1:10" x14ac:dyDescent="0.25">
      <c r="A83" t="str">
        <f>Tabla14[[#This Row],[module]]&amp;"-"&amp;Tabla14[[#This Row],[perms]]&amp;"-"&amp;Tabla14[[#This Row],[subperms]]</f>
        <v>user-group_advance-write</v>
      </c>
      <c r="B83">
        <v>353</v>
      </c>
      <c r="C83" t="s">
        <v>99</v>
      </c>
      <c r="D83" t="s">
        <v>70</v>
      </c>
      <c r="E83" t="s">
        <v>96</v>
      </c>
      <c r="F83" t="s">
        <v>76</v>
      </c>
      <c r="G83" t="s">
        <v>27</v>
      </c>
      <c r="H83">
        <v>353</v>
      </c>
      <c r="I83" t="e">
        <f>VLOOKUP(Tabla14[[#This Row],[a]],Tabla10[],2,FALSE)</f>
        <v>#N/A</v>
      </c>
      <c r="J83" t="e">
        <f>Tabla14[[#This Row],[Columna1]]=Tabla14[[#This Row],[c]]</f>
        <v>#N/A</v>
      </c>
    </row>
    <row r="84" spans="1:10" x14ac:dyDescent="0.25">
      <c r="A84" t="str">
        <f>Tabla14[[#This Row],[module]]&amp;"-"&amp;Tabla14[[#This Row],[perms]]&amp;"-"&amp;Tabla14[[#This Row],[subperms]]</f>
        <v>user-group_advance-delete</v>
      </c>
      <c r="B84">
        <v>354</v>
      </c>
      <c r="C84" t="s">
        <v>100</v>
      </c>
      <c r="D84" t="s">
        <v>70</v>
      </c>
      <c r="E84" t="s">
        <v>96</v>
      </c>
      <c r="F84" t="s">
        <v>101</v>
      </c>
      <c r="G84" t="s">
        <v>29</v>
      </c>
      <c r="H84">
        <v>354</v>
      </c>
      <c r="I84" t="e">
        <f>VLOOKUP(Tabla14[[#This Row],[a]],Tabla10[],2,FALSE)</f>
        <v>#N/A</v>
      </c>
      <c r="J84" t="e">
        <f>Tabla14[[#This Row],[Columna1]]=Tabla14[[#This Row],[c]]</f>
        <v>#N/A</v>
      </c>
    </row>
    <row r="85" spans="1:10" x14ac:dyDescent="0.25">
      <c r="A85" t="str">
        <f>Tabla14[[#This Row],[module]]&amp;"-"&amp;Tabla14[[#This Row],[perms]]&amp;"-"&amp;Tabla14[[#This Row],[subperms]]</f>
        <v>user-user-export</v>
      </c>
      <c r="B85">
        <v>358</v>
      </c>
      <c r="C85" t="s">
        <v>102</v>
      </c>
      <c r="D85" t="s">
        <v>70</v>
      </c>
      <c r="E85" t="s">
        <v>70</v>
      </c>
      <c r="F85" t="s">
        <v>31</v>
      </c>
      <c r="G85" t="s">
        <v>25</v>
      </c>
      <c r="H85">
        <v>358</v>
      </c>
      <c r="I85" t="e">
        <f>VLOOKUP(Tabla14[[#This Row],[a]],Tabla10[],2,FALSE)</f>
        <v>#N/A</v>
      </c>
      <c r="J85" t="e">
        <f>Tabla14[[#This Row],[Columna1]]=Tabla14[[#This Row],[c]]</f>
        <v>#N/A</v>
      </c>
    </row>
    <row r="86" spans="1:10" x14ac:dyDescent="0.25">
      <c r="A86" t="str">
        <f>Tabla14[[#This Row],[module]]&amp;"-"&amp;Tabla14[[#This Row],[perms]]&amp;"-"&amp;Tabla14[[#This Row],[subperms]]</f>
        <v>loan-read-</v>
      </c>
      <c r="B86">
        <v>521</v>
      </c>
      <c r="C86" t="s">
        <v>242</v>
      </c>
      <c r="D86" t="s">
        <v>243</v>
      </c>
      <c r="E86" t="s">
        <v>97</v>
      </c>
      <c r="G86" t="s">
        <v>25</v>
      </c>
      <c r="H86" t="e">
        <v>#N/A</v>
      </c>
      <c r="I86" t="e">
        <f>VLOOKUP(Tabla14[[#This Row],[a]],Tabla10[],2,FALSE)</f>
        <v>#N/A</v>
      </c>
      <c r="J86" t="e">
        <f>Tabla14[[#This Row],[Columna1]]=Tabla14[[#This Row],[c]]</f>
        <v>#N/A</v>
      </c>
    </row>
    <row r="87" spans="1:10" x14ac:dyDescent="0.25">
      <c r="A87" t="str">
        <f>Tabla14[[#This Row],[module]]&amp;"-"&amp;Tabla14[[#This Row],[perms]]&amp;"-"&amp;Tabla14[[#This Row],[subperms]]</f>
        <v>loan-write-</v>
      </c>
      <c r="B87">
        <v>522</v>
      </c>
      <c r="C87" t="s">
        <v>244</v>
      </c>
      <c r="D87" t="s">
        <v>243</v>
      </c>
      <c r="E87" t="s">
        <v>76</v>
      </c>
      <c r="G87" t="s">
        <v>27</v>
      </c>
      <c r="H87" t="e">
        <v>#N/A</v>
      </c>
      <c r="I87" t="e">
        <f>VLOOKUP(Tabla14[[#This Row],[a]],Tabla10[],2,FALSE)</f>
        <v>#N/A</v>
      </c>
      <c r="J87" t="e">
        <f>Tabla14[[#This Row],[Columna1]]=Tabla14[[#This Row],[c]]</f>
        <v>#N/A</v>
      </c>
    </row>
    <row r="88" spans="1:10" x14ac:dyDescent="0.25">
      <c r="A88" t="str">
        <f>Tabla14[[#This Row],[module]]&amp;"-"&amp;Tabla14[[#This Row],[perms]]&amp;"-"&amp;Tabla14[[#This Row],[subperms]]</f>
        <v>loan-delete-</v>
      </c>
      <c r="B88">
        <v>524</v>
      </c>
      <c r="C88" t="s">
        <v>245</v>
      </c>
      <c r="D88" t="s">
        <v>243</v>
      </c>
      <c r="E88" t="s">
        <v>101</v>
      </c>
      <c r="G88" t="s">
        <v>29</v>
      </c>
      <c r="H88" t="e">
        <v>#N/A</v>
      </c>
      <c r="I88" t="e">
        <f>VLOOKUP(Tabla14[[#This Row],[a]],Tabla10[],2,FALSE)</f>
        <v>#N/A</v>
      </c>
      <c r="J88" t="e">
        <f>Tabla14[[#This Row],[Columna1]]=Tabla14[[#This Row],[c]]</f>
        <v>#N/A</v>
      </c>
    </row>
    <row r="89" spans="1:10" x14ac:dyDescent="0.25">
      <c r="A89" t="str">
        <f>Tabla14[[#This Row],[module]]&amp;"-"&amp;Tabla14[[#This Row],[perms]]&amp;"-"&amp;Tabla14[[#This Row],[subperms]]</f>
        <v>loan-calc-</v>
      </c>
      <c r="B89">
        <v>525</v>
      </c>
      <c r="C89" t="s">
        <v>246</v>
      </c>
      <c r="D89" t="s">
        <v>243</v>
      </c>
      <c r="E89" t="s">
        <v>247</v>
      </c>
      <c r="G89" t="s">
        <v>25</v>
      </c>
      <c r="H89" t="e">
        <v>#N/A</v>
      </c>
      <c r="I89" t="e">
        <f>VLOOKUP(Tabla14[[#This Row],[a]],Tabla10[],2,FALSE)</f>
        <v>#N/A</v>
      </c>
      <c r="J89" t="e">
        <f>Tabla14[[#This Row],[Columna1]]=Tabla14[[#This Row],[c]]</f>
        <v>#N/A</v>
      </c>
    </row>
    <row r="90" spans="1:10" x14ac:dyDescent="0.25">
      <c r="A90" t="str">
        <f>Tabla14[[#This Row],[module]]&amp;"-"&amp;Tabla14[[#This Row],[perms]]&amp;"-"&amp;Tabla14[[#This Row],[subperms]]</f>
        <v>loan-export-</v>
      </c>
      <c r="B90">
        <v>527</v>
      </c>
      <c r="C90" t="s">
        <v>248</v>
      </c>
      <c r="D90" t="s">
        <v>243</v>
      </c>
      <c r="E90" t="s">
        <v>31</v>
      </c>
      <c r="G90" t="s">
        <v>25</v>
      </c>
      <c r="H90" t="e">
        <v>#N/A</v>
      </c>
      <c r="I90" t="e">
        <f>VLOOKUP(Tabla14[[#This Row],[a]],Tabla10[],2,FALSE)</f>
        <v>#N/A</v>
      </c>
      <c r="J90" t="e">
        <f>Tabla14[[#This Row],[Columna1]]=Tabla14[[#This Row],[c]]</f>
        <v>#N/A</v>
      </c>
    </row>
    <row r="91" spans="1:10" x14ac:dyDescent="0.25">
      <c r="A91" t="str">
        <f>Tabla14[[#This Row],[module]]&amp;"-"&amp;Tabla14[[#This Row],[perms]]&amp;"-"&amp;Tabla14[[#This Row],[subperms]]</f>
        <v>paymentbybanktransfer-read-</v>
      </c>
      <c r="B91">
        <v>561</v>
      </c>
      <c r="C91" t="s">
        <v>249</v>
      </c>
      <c r="D91" t="s">
        <v>250</v>
      </c>
      <c r="E91" t="s">
        <v>97</v>
      </c>
      <c r="G91" t="s">
        <v>25</v>
      </c>
      <c r="H91" t="e">
        <v>#N/A</v>
      </c>
      <c r="I91" t="e">
        <f>VLOOKUP(Tabla14[[#This Row],[a]],Tabla10[],2,FALSE)</f>
        <v>#N/A</v>
      </c>
      <c r="J91" t="e">
        <f>Tabla14[[#This Row],[Columna1]]=Tabla14[[#This Row],[c]]</f>
        <v>#N/A</v>
      </c>
    </row>
    <row r="92" spans="1:10" x14ac:dyDescent="0.25">
      <c r="A92" t="str">
        <f>Tabla14[[#This Row],[module]]&amp;"-"&amp;Tabla14[[#This Row],[perms]]&amp;"-"&amp;Tabla14[[#This Row],[subperms]]</f>
        <v>paymentbybanktransfer-create-</v>
      </c>
      <c r="B92">
        <v>562</v>
      </c>
      <c r="C92" t="s">
        <v>251</v>
      </c>
      <c r="D92" t="s">
        <v>250</v>
      </c>
      <c r="E92" t="s">
        <v>152</v>
      </c>
      <c r="G92" t="s">
        <v>27</v>
      </c>
      <c r="H92" t="e">
        <v>#N/A</v>
      </c>
      <c r="I92" t="e">
        <f>VLOOKUP(Tabla14[[#This Row],[a]],Tabla10[],2,FALSE)</f>
        <v>#N/A</v>
      </c>
      <c r="J92" t="e">
        <f>Tabla14[[#This Row],[Columna1]]=Tabla14[[#This Row],[c]]</f>
        <v>#N/A</v>
      </c>
    </row>
    <row r="93" spans="1:10" x14ac:dyDescent="0.25">
      <c r="A93" t="str">
        <f>Tabla14[[#This Row],[module]]&amp;"-"&amp;Tabla14[[#This Row],[perms]]&amp;"-"&amp;Tabla14[[#This Row],[subperms]]</f>
        <v>paymentbybanktransfer-send-</v>
      </c>
      <c r="B93">
        <v>563</v>
      </c>
      <c r="C93" t="s">
        <v>252</v>
      </c>
      <c r="D93" t="s">
        <v>250</v>
      </c>
      <c r="E93" t="s">
        <v>18</v>
      </c>
      <c r="G93" t="s">
        <v>9</v>
      </c>
      <c r="H93" t="e">
        <v>#N/A</v>
      </c>
      <c r="I93" t="e">
        <f>VLOOKUP(Tabla14[[#This Row],[a]],Tabla10[],2,FALSE)</f>
        <v>#N/A</v>
      </c>
      <c r="J93" t="e">
        <f>Tabla14[[#This Row],[Columna1]]=Tabla14[[#This Row],[c]]</f>
        <v>#N/A</v>
      </c>
    </row>
    <row r="94" spans="1:10" x14ac:dyDescent="0.25">
      <c r="A94" t="str">
        <f>Tabla14[[#This Row],[module]]&amp;"-"&amp;Tabla14[[#This Row],[perms]]&amp;"-"&amp;Tabla14[[#This Row],[subperms]]</f>
        <v>paymentbybanktransfer-debit-</v>
      </c>
      <c r="B94">
        <v>564</v>
      </c>
      <c r="C94" t="s">
        <v>253</v>
      </c>
      <c r="D94" t="s">
        <v>250</v>
      </c>
      <c r="E94" t="s">
        <v>254</v>
      </c>
      <c r="G94" t="s">
        <v>9</v>
      </c>
      <c r="H94" t="e">
        <v>#N/A</v>
      </c>
      <c r="I94" t="e">
        <f>VLOOKUP(Tabla14[[#This Row],[a]],Tabla10[],2,FALSE)</f>
        <v>#N/A</v>
      </c>
      <c r="J94" t="e">
        <f>Tabla14[[#This Row],[Columna1]]=Tabla14[[#This Row],[c]]</f>
        <v>#N/A</v>
      </c>
    </row>
    <row r="95" spans="1:10" x14ac:dyDescent="0.25">
      <c r="A95" t="str">
        <f>Tabla14[[#This Row],[module]]&amp;"-"&amp;Tabla14[[#This Row],[perms]]&amp;"-"&amp;Tabla14[[#This Row],[subperms]]</f>
        <v>recruitment-recruitmentjobposition-read</v>
      </c>
      <c r="B95">
        <v>750</v>
      </c>
      <c r="C95" t="s">
        <v>255</v>
      </c>
      <c r="D95" t="s">
        <v>256</v>
      </c>
      <c r="E95" t="s">
        <v>257</v>
      </c>
      <c r="F95" t="s">
        <v>97</v>
      </c>
      <c r="G95" t="s">
        <v>27</v>
      </c>
      <c r="H95" t="e">
        <v>#N/A</v>
      </c>
      <c r="I95" t="e">
        <f>VLOOKUP(Tabla14[[#This Row],[a]],Tabla10[],2,FALSE)</f>
        <v>#N/A</v>
      </c>
      <c r="J95" t="e">
        <f>Tabla14[[#This Row],[Columna1]]=Tabla14[[#This Row],[c]]</f>
        <v>#N/A</v>
      </c>
    </row>
    <row r="96" spans="1:10" x14ac:dyDescent="0.25">
      <c r="A96" t="str">
        <f>Tabla14[[#This Row],[module]]&amp;"-"&amp;Tabla14[[#This Row],[perms]]&amp;"-"&amp;Tabla14[[#This Row],[subperms]]</f>
        <v>recruitment-recruitmentjobposition-write</v>
      </c>
      <c r="B96">
        <v>751</v>
      </c>
      <c r="C96" t="s">
        <v>258</v>
      </c>
      <c r="D96" t="s">
        <v>256</v>
      </c>
      <c r="E96" t="s">
        <v>257</v>
      </c>
      <c r="F96" t="s">
        <v>76</v>
      </c>
      <c r="G96" t="s">
        <v>27</v>
      </c>
      <c r="H96" t="e">
        <v>#N/A</v>
      </c>
      <c r="I96" t="e">
        <f>VLOOKUP(Tabla14[[#This Row],[a]],Tabla10[],2,FALSE)</f>
        <v>#N/A</v>
      </c>
      <c r="J96" t="e">
        <f>Tabla14[[#This Row],[Columna1]]=Tabla14[[#This Row],[c]]</f>
        <v>#N/A</v>
      </c>
    </row>
    <row r="97" spans="1:10" x14ac:dyDescent="0.25">
      <c r="A97" t="str">
        <f>Tabla14[[#This Row],[module]]&amp;"-"&amp;Tabla14[[#This Row],[perms]]&amp;"-"&amp;Tabla14[[#This Row],[subperms]]</f>
        <v>recruitment-recruitmentjobposition-delete</v>
      </c>
      <c r="B97">
        <v>752</v>
      </c>
      <c r="C97" t="s">
        <v>259</v>
      </c>
      <c r="D97" t="s">
        <v>256</v>
      </c>
      <c r="E97" t="s">
        <v>257</v>
      </c>
      <c r="F97" t="s">
        <v>101</v>
      </c>
      <c r="G97" t="s">
        <v>27</v>
      </c>
      <c r="H97" t="e">
        <v>#N/A</v>
      </c>
      <c r="I97" t="e">
        <f>VLOOKUP(Tabla14[[#This Row],[a]],Tabla10[],2,FALSE)</f>
        <v>#N/A</v>
      </c>
      <c r="J97" t="e">
        <f>Tabla14[[#This Row],[Columna1]]=Tabla14[[#This Row],[c]]</f>
        <v>#N/A</v>
      </c>
    </row>
    <row r="98" spans="1:10" x14ac:dyDescent="0.25">
      <c r="A98" t="str">
        <f>Tabla14[[#This Row],[module]]&amp;"-"&amp;Tabla14[[#This Row],[perms]]&amp;"-"&amp;Tabla14[[#This Row],[subperms]]</f>
        <v>expensereport-lire-</v>
      </c>
      <c r="B98">
        <v>771</v>
      </c>
      <c r="C98" t="s">
        <v>260</v>
      </c>
      <c r="D98" t="s">
        <v>261</v>
      </c>
      <c r="E98" t="s">
        <v>8</v>
      </c>
      <c r="G98" t="s">
        <v>25</v>
      </c>
      <c r="H98" t="e">
        <v>#N/A</v>
      </c>
      <c r="I98" t="e">
        <f>VLOOKUP(Tabla14[[#This Row],[a]],Tabla10[],2,FALSE)</f>
        <v>#N/A</v>
      </c>
      <c r="J98" t="e">
        <f>Tabla14[[#This Row],[Columna1]]=Tabla14[[#This Row],[c]]</f>
        <v>#N/A</v>
      </c>
    </row>
    <row r="99" spans="1:10" x14ac:dyDescent="0.25">
      <c r="A99" t="str">
        <f>Tabla14[[#This Row],[module]]&amp;"-"&amp;Tabla14[[#This Row],[perms]]&amp;"-"&amp;Tabla14[[#This Row],[subperms]]</f>
        <v>expensereport-creer-</v>
      </c>
      <c r="B99">
        <v>772</v>
      </c>
      <c r="C99" t="s">
        <v>262</v>
      </c>
      <c r="D99" t="s">
        <v>261</v>
      </c>
      <c r="E99" t="s">
        <v>11</v>
      </c>
      <c r="G99" t="s">
        <v>27</v>
      </c>
      <c r="H99" t="e">
        <v>#N/A</v>
      </c>
      <c r="I99" t="e">
        <f>VLOOKUP(Tabla14[[#This Row],[a]],Tabla10[],2,FALSE)</f>
        <v>#N/A</v>
      </c>
      <c r="J99" t="e">
        <f>Tabla14[[#This Row],[Columna1]]=Tabla14[[#This Row],[c]]</f>
        <v>#N/A</v>
      </c>
    </row>
    <row r="100" spans="1:10" x14ac:dyDescent="0.25">
      <c r="A100" t="str">
        <f>Tabla14[[#This Row],[module]]&amp;"-"&amp;Tabla14[[#This Row],[perms]]&amp;"-"&amp;Tabla14[[#This Row],[subperms]]</f>
        <v>expensereport-supprimer-</v>
      </c>
      <c r="B100">
        <v>773</v>
      </c>
      <c r="C100" t="s">
        <v>263</v>
      </c>
      <c r="D100" t="s">
        <v>261</v>
      </c>
      <c r="E100" t="s">
        <v>22</v>
      </c>
      <c r="G100" t="s">
        <v>29</v>
      </c>
      <c r="H100" t="e">
        <v>#N/A</v>
      </c>
      <c r="I100" t="e">
        <f>VLOOKUP(Tabla14[[#This Row],[a]],Tabla10[],2,FALSE)</f>
        <v>#N/A</v>
      </c>
      <c r="J100" t="e">
        <f>Tabla14[[#This Row],[Columna1]]=Tabla14[[#This Row],[c]]</f>
        <v>#N/A</v>
      </c>
    </row>
    <row r="101" spans="1:10" x14ac:dyDescent="0.25">
      <c r="A101" t="str">
        <f>Tabla14[[#This Row],[module]]&amp;"-"&amp;Tabla14[[#This Row],[perms]]&amp;"-"&amp;Tabla14[[#This Row],[subperms]]</f>
        <v>expensereport-approve-</v>
      </c>
      <c r="B101">
        <v>775</v>
      </c>
      <c r="C101" t="s">
        <v>264</v>
      </c>
      <c r="D101" t="s">
        <v>261</v>
      </c>
      <c r="E101" t="s">
        <v>265</v>
      </c>
      <c r="G101" t="s">
        <v>27</v>
      </c>
      <c r="H101" t="e">
        <v>#N/A</v>
      </c>
      <c r="I101" t="e">
        <f>VLOOKUP(Tabla14[[#This Row],[a]],Tabla10[],2,FALSE)</f>
        <v>#N/A</v>
      </c>
      <c r="J101" t="e">
        <f>Tabla14[[#This Row],[Columna1]]=Tabla14[[#This Row],[c]]</f>
        <v>#N/A</v>
      </c>
    </row>
    <row r="102" spans="1:10" x14ac:dyDescent="0.25">
      <c r="A102" t="str">
        <f>Tabla14[[#This Row],[module]]&amp;"-"&amp;Tabla14[[#This Row],[perms]]&amp;"-"&amp;Tabla14[[#This Row],[subperms]]</f>
        <v>expensereport-to_paid-</v>
      </c>
      <c r="B102">
        <v>776</v>
      </c>
      <c r="C102" t="s">
        <v>266</v>
      </c>
      <c r="D102" t="s">
        <v>261</v>
      </c>
      <c r="E102" t="s">
        <v>267</v>
      </c>
      <c r="G102" t="s">
        <v>27</v>
      </c>
      <c r="H102" t="e">
        <v>#N/A</v>
      </c>
      <c r="I102" t="e">
        <f>VLOOKUP(Tabla14[[#This Row],[a]],Tabla10[],2,FALSE)</f>
        <v>#N/A</v>
      </c>
      <c r="J102" t="e">
        <f>Tabla14[[#This Row],[Columna1]]=Tabla14[[#This Row],[c]]</f>
        <v>#N/A</v>
      </c>
    </row>
    <row r="103" spans="1:10" x14ac:dyDescent="0.25">
      <c r="A103" t="str">
        <f>Tabla14[[#This Row],[module]]&amp;"-"&amp;Tabla14[[#This Row],[perms]]&amp;"-"&amp;Tabla14[[#This Row],[subperms]]</f>
        <v>expensereport-readall-</v>
      </c>
      <c r="B103">
        <v>777</v>
      </c>
      <c r="C103" t="s">
        <v>268</v>
      </c>
      <c r="D103" t="s">
        <v>261</v>
      </c>
      <c r="E103" t="s">
        <v>269</v>
      </c>
      <c r="G103" t="s">
        <v>25</v>
      </c>
      <c r="H103" t="e">
        <v>#N/A</v>
      </c>
      <c r="I103" t="e">
        <f>VLOOKUP(Tabla14[[#This Row],[a]],Tabla10[],2,FALSE)</f>
        <v>#N/A</v>
      </c>
      <c r="J103" t="e">
        <f>Tabla14[[#This Row],[Columna1]]=Tabla14[[#This Row],[c]]</f>
        <v>#N/A</v>
      </c>
    </row>
    <row r="104" spans="1:10" x14ac:dyDescent="0.25">
      <c r="A104" t="str">
        <f>Tabla14[[#This Row],[module]]&amp;"-"&amp;Tabla14[[#This Row],[perms]]&amp;"-"&amp;Tabla14[[#This Row],[subperms]]</f>
        <v>expensereport-writeall_advance-</v>
      </c>
      <c r="B104">
        <v>778</v>
      </c>
      <c r="C104" t="s">
        <v>270</v>
      </c>
      <c r="D104" t="s">
        <v>261</v>
      </c>
      <c r="E104" t="s">
        <v>271</v>
      </c>
      <c r="G104" t="s">
        <v>27</v>
      </c>
      <c r="H104" t="e">
        <v>#N/A</v>
      </c>
      <c r="I104" t="e">
        <f>VLOOKUP(Tabla14[[#This Row],[a]],Tabla10[],2,FALSE)</f>
        <v>#N/A</v>
      </c>
      <c r="J104" t="e">
        <f>Tabla14[[#This Row],[Columna1]]=Tabla14[[#This Row],[c]]</f>
        <v>#N/A</v>
      </c>
    </row>
    <row r="105" spans="1:10" x14ac:dyDescent="0.25">
      <c r="A105" t="str">
        <f>Tabla14[[#This Row],[module]]&amp;"-"&amp;Tabla14[[#This Row],[perms]]&amp;"-"&amp;Tabla14[[#This Row],[subperms]]</f>
        <v>expensereport-export-</v>
      </c>
      <c r="B105">
        <v>779</v>
      </c>
      <c r="C105" t="s">
        <v>272</v>
      </c>
      <c r="D105" t="s">
        <v>261</v>
      </c>
      <c r="E105" t="s">
        <v>31</v>
      </c>
      <c r="G105" t="s">
        <v>25</v>
      </c>
      <c r="H105" t="e">
        <v>#N/A</v>
      </c>
      <c r="I105" t="e">
        <f>VLOOKUP(Tabla14[[#This Row],[a]],Tabla10[],2,FALSE)</f>
        <v>#N/A</v>
      </c>
      <c r="J105" t="e">
        <f>Tabla14[[#This Row],[Columna1]]=Tabla14[[#This Row],[c]]</f>
        <v>#N/A</v>
      </c>
    </row>
    <row r="106" spans="1:10" x14ac:dyDescent="0.25">
      <c r="A106" t="str">
        <f>Tabla14[[#This Row],[module]]&amp;"-"&amp;Tabla14[[#This Row],[perms]]&amp;"-"&amp;Tabla14[[#This Row],[subperms]]</f>
        <v>expedition-delivery-lire</v>
      </c>
      <c r="B106">
        <v>1101</v>
      </c>
      <c r="C106" t="s">
        <v>103</v>
      </c>
      <c r="D106" t="s">
        <v>39</v>
      </c>
      <c r="E106" t="s">
        <v>273</v>
      </c>
      <c r="F106" t="s">
        <v>8</v>
      </c>
      <c r="G106" t="s">
        <v>25</v>
      </c>
      <c r="H106">
        <v>1101</v>
      </c>
      <c r="I106" t="e">
        <f>VLOOKUP(Tabla14[[#This Row],[a]],Tabla10[],2,FALSE)</f>
        <v>#N/A</v>
      </c>
      <c r="J106" t="e">
        <f>Tabla14[[#This Row],[Columna1]]=Tabla14[[#This Row],[c]]</f>
        <v>#N/A</v>
      </c>
    </row>
    <row r="107" spans="1:10" x14ac:dyDescent="0.25">
      <c r="A107" t="str">
        <f>Tabla14[[#This Row],[module]]&amp;"-"&amp;Tabla14[[#This Row],[perms]]&amp;"-"&amp;Tabla14[[#This Row],[subperms]]</f>
        <v>expedition-delivery-creer</v>
      </c>
      <c r="B107">
        <v>1102</v>
      </c>
      <c r="C107" t="s">
        <v>105</v>
      </c>
      <c r="D107" t="s">
        <v>39</v>
      </c>
      <c r="E107" t="s">
        <v>273</v>
      </c>
      <c r="F107" t="s">
        <v>11</v>
      </c>
      <c r="G107" t="s">
        <v>27</v>
      </c>
      <c r="H107">
        <v>1102</v>
      </c>
      <c r="I107" t="e">
        <f>VLOOKUP(Tabla14[[#This Row],[a]],Tabla10[],2,FALSE)</f>
        <v>#N/A</v>
      </c>
      <c r="J107" t="e">
        <f>Tabla14[[#This Row],[Columna1]]=Tabla14[[#This Row],[c]]</f>
        <v>#N/A</v>
      </c>
    </row>
    <row r="108" spans="1:10" x14ac:dyDescent="0.25">
      <c r="A108" t="str">
        <f>Tabla14[[#This Row],[module]]&amp;"-"&amp;Tabla14[[#This Row],[perms]]&amp;"-"&amp;Tabla14[[#This Row],[subperms]]</f>
        <v>expedition-delivery_advance-validate</v>
      </c>
      <c r="B108">
        <v>1104</v>
      </c>
      <c r="C108" t="s">
        <v>106</v>
      </c>
      <c r="D108" t="s">
        <v>39</v>
      </c>
      <c r="E108" t="s">
        <v>274</v>
      </c>
      <c r="F108" t="s">
        <v>16</v>
      </c>
      <c r="G108" t="s">
        <v>29</v>
      </c>
      <c r="H108">
        <v>1104</v>
      </c>
      <c r="I108" t="e">
        <f>VLOOKUP(Tabla14[[#This Row],[a]],Tabla10[],2,FALSE)</f>
        <v>#N/A</v>
      </c>
      <c r="J108" t="e">
        <f>Tabla14[[#This Row],[Columna1]]=Tabla14[[#This Row],[c]]</f>
        <v>#N/A</v>
      </c>
    </row>
    <row r="109" spans="1:10" x14ac:dyDescent="0.25">
      <c r="A109" t="str">
        <f>Tabla14[[#This Row],[module]]&amp;"-"&amp;Tabla14[[#This Row],[perms]]&amp;"-"&amp;Tabla14[[#This Row],[subperms]]</f>
        <v>expedition-delivery-supprimer</v>
      </c>
      <c r="B109">
        <v>1109</v>
      </c>
      <c r="C109" t="s">
        <v>108</v>
      </c>
      <c r="D109" t="s">
        <v>39</v>
      </c>
      <c r="E109" t="s">
        <v>273</v>
      </c>
      <c r="F109" t="s">
        <v>22</v>
      </c>
      <c r="G109" t="s">
        <v>29</v>
      </c>
      <c r="H109">
        <v>1109</v>
      </c>
      <c r="I109" t="e">
        <f>VLOOKUP(Tabla14[[#This Row],[a]],Tabla10[],2,FALSE)</f>
        <v>#N/A</v>
      </c>
      <c r="J109" t="e">
        <f>Tabla14[[#This Row],[Columna1]]=Tabla14[[#This Row],[c]]</f>
        <v>#N/A</v>
      </c>
    </row>
    <row r="110" spans="1:10" x14ac:dyDescent="0.25">
      <c r="A110" t="str">
        <f>Tabla14[[#This Row],[module]]&amp;"-"&amp;Tabla14[[#This Row],[perms]]&amp;"-"&amp;Tabla14[[#This Row],[subperms]]</f>
        <v>fournisseur-lire-</v>
      </c>
      <c r="B110">
        <v>1181</v>
      </c>
      <c r="C110" t="s">
        <v>118</v>
      </c>
      <c r="D110" t="s">
        <v>119</v>
      </c>
      <c r="E110" t="s">
        <v>8</v>
      </c>
      <c r="G110" t="s">
        <v>25</v>
      </c>
      <c r="H110">
        <v>1181</v>
      </c>
      <c r="I110" t="e">
        <f>VLOOKUP(Tabla14[[#This Row],[a]],Tabla10[],2,FALSE)</f>
        <v>#N/A</v>
      </c>
      <c r="J110" t="e">
        <f>Tabla14[[#This Row],[Columna1]]=Tabla14[[#This Row],[c]]</f>
        <v>#N/A</v>
      </c>
    </row>
    <row r="111" spans="1:10" x14ac:dyDescent="0.25">
      <c r="A111" t="str">
        <f>Tabla14[[#This Row],[module]]&amp;"-"&amp;Tabla14[[#This Row],[perms]]&amp;"-"&amp;Tabla14[[#This Row],[subperms]]</f>
        <v>fournisseur-commande-lire</v>
      </c>
      <c r="B111">
        <v>1182</v>
      </c>
      <c r="C111" t="s">
        <v>120</v>
      </c>
      <c r="D111" t="s">
        <v>119</v>
      </c>
      <c r="E111" t="s">
        <v>34</v>
      </c>
      <c r="F111" t="s">
        <v>8</v>
      </c>
      <c r="G111" t="s">
        <v>25</v>
      </c>
      <c r="H111">
        <v>1182</v>
      </c>
      <c r="I111" t="e">
        <f>VLOOKUP(Tabla14[[#This Row],[a]],Tabla10[],2,FALSE)</f>
        <v>#N/A</v>
      </c>
      <c r="J111" t="e">
        <f>Tabla14[[#This Row],[Columna1]]=Tabla14[[#This Row],[c]]</f>
        <v>#N/A</v>
      </c>
    </row>
    <row r="112" spans="1:10" x14ac:dyDescent="0.25">
      <c r="A112" t="str">
        <f>Tabla14[[#This Row],[module]]&amp;"-"&amp;Tabla14[[#This Row],[perms]]&amp;"-"&amp;Tabla14[[#This Row],[subperms]]</f>
        <v>fournisseur-commande-creer</v>
      </c>
      <c r="B112">
        <v>1183</v>
      </c>
      <c r="C112" t="s">
        <v>121</v>
      </c>
      <c r="D112" t="s">
        <v>119</v>
      </c>
      <c r="E112" t="s">
        <v>34</v>
      </c>
      <c r="F112" t="s">
        <v>11</v>
      </c>
      <c r="G112" t="s">
        <v>27</v>
      </c>
      <c r="H112">
        <v>1183</v>
      </c>
      <c r="I112" t="e">
        <f>VLOOKUP(Tabla14[[#This Row],[a]],Tabla10[],2,FALSE)</f>
        <v>#N/A</v>
      </c>
      <c r="J112" t="e">
        <f>Tabla14[[#This Row],[Columna1]]=Tabla14[[#This Row],[c]]</f>
        <v>#N/A</v>
      </c>
    </row>
    <row r="113" spans="1:10" x14ac:dyDescent="0.25">
      <c r="A113" t="str">
        <f>Tabla14[[#This Row],[module]]&amp;"-"&amp;Tabla14[[#This Row],[perms]]&amp;"-"&amp;Tabla14[[#This Row],[subperms]]</f>
        <v>fournisseur-supplier_order_advance-validate</v>
      </c>
      <c r="B113">
        <v>1184</v>
      </c>
      <c r="C113" t="s">
        <v>122</v>
      </c>
      <c r="D113" t="s">
        <v>119</v>
      </c>
      <c r="E113" t="s">
        <v>123</v>
      </c>
      <c r="F113" t="s">
        <v>16</v>
      </c>
      <c r="G113" t="s">
        <v>27</v>
      </c>
      <c r="H113">
        <v>1184</v>
      </c>
      <c r="I113" t="e">
        <f>VLOOKUP(Tabla14[[#This Row],[a]],Tabla10[],2,FALSE)</f>
        <v>#N/A</v>
      </c>
      <c r="J113" t="e">
        <f>Tabla14[[#This Row],[Columna1]]=Tabla14[[#This Row],[c]]</f>
        <v>#N/A</v>
      </c>
    </row>
    <row r="114" spans="1:10" x14ac:dyDescent="0.25">
      <c r="A114" t="str">
        <f>Tabla14[[#This Row],[module]]&amp;"-"&amp;Tabla14[[#This Row],[perms]]&amp;"-"&amp;Tabla14[[#This Row],[subperms]]</f>
        <v>fournisseur-commande-approuver</v>
      </c>
      <c r="B114">
        <v>1185</v>
      </c>
      <c r="C114" t="s">
        <v>124</v>
      </c>
      <c r="D114" t="s">
        <v>119</v>
      </c>
      <c r="E114" t="s">
        <v>34</v>
      </c>
      <c r="F114" t="s">
        <v>125</v>
      </c>
      <c r="G114" t="s">
        <v>27</v>
      </c>
      <c r="H114">
        <v>1185</v>
      </c>
      <c r="I114" t="e">
        <f>VLOOKUP(Tabla14[[#This Row],[a]],Tabla10[],2,FALSE)</f>
        <v>#N/A</v>
      </c>
      <c r="J114" t="e">
        <f>Tabla14[[#This Row],[Columna1]]=Tabla14[[#This Row],[c]]</f>
        <v>#N/A</v>
      </c>
    </row>
    <row r="115" spans="1:10" x14ac:dyDescent="0.25">
      <c r="A115" t="str">
        <f>Tabla14[[#This Row],[module]]&amp;"-"&amp;Tabla14[[#This Row],[perms]]&amp;"-"&amp;Tabla14[[#This Row],[subperms]]</f>
        <v>fournisseur-commande-commander</v>
      </c>
      <c r="B115">
        <v>1186</v>
      </c>
      <c r="C115" t="s">
        <v>126</v>
      </c>
      <c r="D115" t="s">
        <v>119</v>
      </c>
      <c r="E115" t="s">
        <v>34</v>
      </c>
      <c r="F115" t="s">
        <v>127</v>
      </c>
      <c r="G115" t="s">
        <v>27</v>
      </c>
      <c r="H115">
        <v>1186</v>
      </c>
      <c r="I115" t="e">
        <f>VLOOKUP(Tabla14[[#This Row],[a]],Tabla10[],2,FALSE)</f>
        <v>#N/A</v>
      </c>
      <c r="J115" t="e">
        <f>Tabla14[[#This Row],[Columna1]]=Tabla14[[#This Row],[c]]</f>
        <v>#N/A</v>
      </c>
    </row>
    <row r="116" spans="1:10" x14ac:dyDescent="0.25">
      <c r="A116" t="str">
        <f>Tabla14[[#This Row],[module]]&amp;"-"&amp;Tabla14[[#This Row],[perms]]&amp;"-"&amp;Tabla14[[#This Row],[subperms]]</f>
        <v>fournisseur-commande-receptionner</v>
      </c>
      <c r="B116">
        <v>1187</v>
      </c>
      <c r="C116" t="s">
        <v>128</v>
      </c>
      <c r="D116" t="s">
        <v>119</v>
      </c>
      <c r="E116" t="s">
        <v>34</v>
      </c>
      <c r="F116" t="s">
        <v>129</v>
      </c>
      <c r="G116" t="s">
        <v>29</v>
      </c>
      <c r="H116">
        <v>1187</v>
      </c>
      <c r="I116" t="e">
        <f>VLOOKUP(Tabla14[[#This Row],[a]],Tabla10[],2,FALSE)</f>
        <v>#N/A</v>
      </c>
      <c r="J116" t="e">
        <f>Tabla14[[#This Row],[Columna1]]=Tabla14[[#This Row],[c]]</f>
        <v>#N/A</v>
      </c>
    </row>
    <row r="117" spans="1:10" x14ac:dyDescent="0.25">
      <c r="A117" t="str">
        <f>Tabla14[[#This Row],[module]]&amp;"-"&amp;Tabla14[[#This Row],[perms]]&amp;"-"&amp;Tabla14[[#This Row],[subperms]]</f>
        <v>fournisseur-commande-supprimer</v>
      </c>
      <c r="B117">
        <v>1188</v>
      </c>
      <c r="C117" t="s">
        <v>130</v>
      </c>
      <c r="D117" t="s">
        <v>119</v>
      </c>
      <c r="E117" t="s">
        <v>34</v>
      </c>
      <c r="F117" t="s">
        <v>22</v>
      </c>
      <c r="G117" t="s">
        <v>29</v>
      </c>
      <c r="H117">
        <v>1188</v>
      </c>
      <c r="I117" t="e">
        <f>VLOOKUP(Tabla14[[#This Row],[a]],Tabla10[],2,FALSE)</f>
        <v>#N/A</v>
      </c>
      <c r="J117" t="e">
        <f>Tabla14[[#This Row],[Columna1]]=Tabla14[[#This Row],[c]]</f>
        <v>#N/A</v>
      </c>
    </row>
    <row r="118" spans="1:10" x14ac:dyDescent="0.25">
      <c r="A118" t="str">
        <f>Tabla14[[#This Row],[module]]&amp;"-"&amp;Tabla14[[#This Row],[perms]]&amp;"-"&amp;Tabla14[[#This Row],[subperms]]</f>
        <v>fournisseur-commande_advance-check</v>
      </c>
      <c r="B118">
        <v>1189</v>
      </c>
      <c r="C118" t="s">
        <v>131</v>
      </c>
      <c r="D118" t="s">
        <v>119</v>
      </c>
      <c r="E118" t="s">
        <v>132</v>
      </c>
      <c r="F118" t="s">
        <v>133</v>
      </c>
      <c r="G118" t="s">
        <v>27</v>
      </c>
      <c r="H118">
        <v>1189</v>
      </c>
      <c r="I118" t="e">
        <f>VLOOKUP(Tabla14[[#This Row],[a]],Tabla10[],2,FALSE)</f>
        <v>#N/A</v>
      </c>
      <c r="J118" t="e">
        <f>Tabla14[[#This Row],[Columna1]]=Tabla14[[#This Row],[c]]</f>
        <v>#N/A</v>
      </c>
    </row>
    <row r="119" spans="1:10" x14ac:dyDescent="0.25">
      <c r="A119" t="str">
        <f>Tabla14[[#This Row],[module]]&amp;"-"&amp;Tabla14[[#This Row],[perms]]&amp;"-"&amp;Tabla14[[#This Row],[subperms]]</f>
        <v>fournisseur-commande-export</v>
      </c>
      <c r="B119">
        <v>1191</v>
      </c>
      <c r="C119" t="s">
        <v>134</v>
      </c>
      <c r="D119" t="s">
        <v>119</v>
      </c>
      <c r="E119" t="s">
        <v>34</v>
      </c>
      <c r="F119" t="s">
        <v>31</v>
      </c>
      <c r="G119" t="s">
        <v>25</v>
      </c>
      <c r="H119">
        <v>1191</v>
      </c>
      <c r="I119" t="e">
        <f>VLOOKUP(Tabla14[[#This Row],[a]],Tabla10[],2,FALSE)</f>
        <v>#N/A</v>
      </c>
      <c r="J119" t="e">
        <f>Tabla14[[#This Row],[Columna1]]=Tabla14[[#This Row],[c]]</f>
        <v>#N/A</v>
      </c>
    </row>
    <row r="120" spans="1:10" x14ac:dyDescent="0.25">
      <c r="A120" t="str">
        <f>Tabla14[[#This Row],[module]]&amp;"-"&amp;Tabla14[[#This Row],[perms]]&amp;"-"&amp;Tabla14[[#This Row],[subperms]]</f>
        <v>fournisseur-facture-lire</v>
      </c>
      <c r="B120">
        <v>1231</v>
      </c>
      <c r="C120" t="s">
        <v>135</v>
      </c>
      <c r="D120" t="s">
        <v>119</v>
      </c>
      <c r="E120" t="s">
        <v>7</v>
      </c>
      <c r="F120" t="s">
        <v>8</v>
      </c>
      <c r="G120" t="s">
        <v>25</v>
      </c>
      <c r="H120">
        <v>1231</v>
      </c>
      <c r="I120" t="e">
        <f>VLOOKUP(Tabla14[[#This Row],[a]],Tabla10[],2,FALSE)</f>
        <v>#N/A</v>
      </c>
      <c r="J120" t="e">
        <f>Tabla14[[#This Row],[Columna1]]=Tabla14[[#This Row],[c]]</f>
        <v>#N/A</v>
      </c>
    </row>
    <row r="121" spans="1:10" x14ac:dyDescent="0.25">
      <c r="A121" t="str">
        <f>Tabla14[[#This Row],[module]]&amp;"-"&amp;Tabla14[[#This Row],[perms]]&amp;"-"&amp;Tabla14[[#This Row],[subperms]]</f>
        <v>fournisseur-facture-creer</v>
      </c>
      <c r="B121">
        <v>1232</v>
      </c>
      <c r="C121" t="s">
        <v>136</v>
      </c>
      <c r="D121" t="s">
        <v>119</v>
      </c>
      <c r="E121" t="s">
        <v>7</v>
      </c>
      <c r="F121" t="s">
        <v>11</v>
      </c>
      <c r="G121" t="s">
        <v>27</v>
      </c>
      <c r="H121">
        <v>1232</v>
      </c>
      <c r="I121" t="e">
        <f>VLOOKUP(Tabla14[[#This Row],[a]],Tabla10[],2,FALSE)</f>
        <v>#N/A</v>
      </c>
      <c r="J121" t="e">
        <f>Tabla14[[#This Row],[Columna1]]=Tabla14[[#This Row],[c]]</f>
        <v>#N/A</v>
      </c>
    </row>
    <row r="122" spans="1:10" x14ac:dyDescent="0.25">
      <c r="A122" t="str">
        <f>Tabla14[[#This Row],[module]]&amp;"-"&amp;Tabla14[[#This Row],[perms]]&amp;"-"&amp;Tabla14[[#This Row],[subperms]]</f>
        <v>fournisseur-supplier_invoice_advance-validate</v>
      </c>
      <c r="B122">
        <v>1233</v>
      </c>
      <c r="C122" t="s">
        <v>137</v>
      </c>
      <c r="D122" t="s">
        <v>119</v>
      </c>
      <c r="E122" t="s">
        <v>138</v>
      </c>
      <c r="F122" t="s">
        <v>16</v>
      </c>
      <c r="G122" t="s">
        <v>27</v>
      </c>
      <c r="H122">
        <v>1233</v>
      </c>
      <c r="I122" t="e">
        <f>VLOOKUP(Tabla14[[#This Row],[a]],Tabla10[],2,FALSE)</f>
        <v>#N/A</v>
      </c>
      <c r="J122" t="e">
        <f>Tabla14[[#This Row],[Columna1]]=Tabla14[[#This Row],[c]]</f>
        <v>#N/A</v>
      </c>
    </row>
    <row r="123" spans="1:10" x14ac:dyDescent="0.25">
      <c r="A123" t="str">
        <f>Tabla14[[#This Row],[module]]&amp;"-"&amp;Tabla14[[#This Row],[perms]]&amp;"-"&amp;Tabla14[[#This Row],[subperms]]</f>
        <v>fournisseur-facture-supprimer</v>
      </c>
      <c r="B123">
        <v>1234</v>
      </c>
      <c r="C123" t="s">
        <v>139</v>
      </c>
      <c r="D123" t="s">
        <v>119</v>
      </c>
      <c r="E123" t="s">
        <v>7</v>
      </c>
      <c r="F123" t="s">
        <v>22</v>
      </c>
      <c r="G123" t="s">
        <v>29</v>
      </c>
      <c r="H123">
        <v>1234</v>
      </c>
      <c r="I123" t="e">
        <f>VLOOKUP(Tabla14[[#This Row],[a]],Tabla10[],2,FALSE)</f>
        <v>#N/A</v>
      </c>
      <c r="J123" t="e">
        <f>Tabla14[[#This Row],[Columna1]]=Tabla14[[#This Row],[c]]</f>
        <v>#N/A</v>
      </c>
    </row>
    <row r="124" spans="1:10" x14ac:dyDescent="0.25">
      <c r="A124" t="str">
        <f>Tabla14[[#This Row],[module]]&amp;"-"&amp;Tabla14[[#This Row],[perms]]&amp;"-"&amp;Tabla14[[#This Row],[subperms]]</f>
        <v>fournisseur-supplier_invoice_advance-send</v>
      </c>
      <c r="B124">
        <v>1235</v>
      </c>
      <c r="C124" t="s">
        <v>140</v>
      </c>
      <c r="D124" t="s">
        <v>119</v>
      </c>
      <c r="E124" t="s">
        <v>138</v>
      </c>
      <c r="F124" t="s">
        <v>18</v>
      </c>
      <c r="G124" t="s">
        <v>9</v>
      </c>
      <c r="H124">
        <v>1235</v>
      </c>
      <c r="I124" t="e">
        <f>VLOOKUP(Tabla14[[#This Row],[a]],Tabla10[],2,FALSE)</f>
        <v>#N/A</v>
      </c>
      <c r="J124" t="e">
        <f>Tabla14[[#This Row],[Columna1]]=Tabla14[[#This Row],[c]]</f>
        <v>#N/A</v>
      </c>
    </row>
    <row r="125" spans="1:10" x14ac:dyDescent="0.25">
      <c r="A125" t="str">
        <f>Tabla14[[#This Row],[module]]&amp;"-"&amp;Tabla14[[#This Row],[perms]]&amp;"-"&amp;Tabla14[[#This Row],[subperms]]</f>
        <v>fournisseur-facture-export</v>
      </c>
      <c r="B125">
        <v>1236</v>
      </c>
      <c r="C125" t="s">
        <v>141</v>
      </c>
      <c r="D125" t="s">
        <v>119</v>
      </c>
      <c r="E125" t="s">
        <v>7</v>
      </c>
      <c r="F125" t="s">
        <v>31</v>
      </c>
      <c r="G125" t="s">
        <v>25</v>
      </c>
      <c r="H125">
        <v>1236</v>
      </c>
      <c r="I125" t="e">
        <f>VLOOKUP(Tabla14[[#This Row],[a]],Tabla10[],2,FALSE)</f>
        <v>#N/A</v>
      </c>
      <c r="J125" t="e">
        <f>Tabla14[[#This Row],[Columna1]]=Tabla14[[#This Row],[c]]</f>
        <v>#N/A</v>
      </c>
    </row>
    <row r="126" spans="1:10" x14ac:dyDescent="0.25">
      <c r="A126" t="str">
        <f>Tabla14[[#This Row],[module]]&amp;"-"&amp;Tabla14[[#This Row],[perms]]&amp;"-"&amp;Tabla14[[#This Row],[subperms]]</f>
        <v>facture-facture-export</v>
      </c>
      <c r="B126">
        <v>1321</v>
      </c>
      <c r="C126" t="s">
        <v>145</v>
      </c>
      <c r="D126" t="s">
        <v>7</v>
      </c>
      <c r="E126" t="s">
        <v>7</v>
      </c>
      <c r="F126" t="s">
        <v>31</v>
      </c>
      <c r="G126" t="s">
        <v>25</v>
      </c>
      <c r="H126">
        <v>1321</v>
      </c>
      <c r="I126" t="e">
        <f>VLOOKUP(Tabla14[[#This Row],[a]],Tabla10[],2,FALSE)</f>
        <v>#N/A</v>
      </c>
      <c r="J126" t="e">
        <f>Tabla14[[#This Row],[Columna1]]=Tabla14[[#This Row],[c]]</f>
        <v>#N/A</v>
      </c>
    </row>
    <row r="127" spans="1:10" x14ac:dyDescent="0.25">
      <c r="A127" t="str">
        <f>Tabla14[[#This Row],[module]]&amp;"-"&amp;Tabla14[[#This Row],[perms]]&amp;"-"&amp;Tabla14[[#This Row],[subperms]]</f>
        <v>facture-invoice_advance-reopen</v>
      </c>
      <c r="B127">
        <v>1322</v>
      </c>
      <c r="C127" t="s">
        <v>146</v>
      </c>
      <c r="D127" t="s">
        <v>7</v>
      </c>
      <c r="E127" t="s">
        <v>13</v>
      </c>
      <c r="F127" t="s">
        <v>147</v>
      </c>
      <c r="G127" t="s">
        <v>25</v>
      </c>
      <c r="H127">
        <v>1322</v>
      </c>
      <c r="I127" t="e">
        <f>VLOOKUP(Tabla14[[#This Row],[a]],Tabla10[],2,FALSE)</f>
        <v>#N/A</v>
      </c>
      <c r="J127" t="e">
        <f>Tabla14[[#This Row],[Columna1]]=Tabla14[[#This Row],[c]]</f>
        <v>#N/A</v>
      </c>
    </row>
    <row r="128" spans="1:10" x14ac:dyDescent="0.25">
      <c r="A128" t="str">
        <f>Tabla14[[#This Row],[module]]&amp;"-"&amp;Tabla14[[#This Row],[perms]]&amp;"-"&amp;Tabla14[[#This Row],[subperms]]</f>
        <v>commande-commande-export</v>
      </c>
      <c r="B128">
        <v>1421</v>
      </c>
      <c r="C128" t="s">
        <v>275</v>
      </c>
      <c r="D128" t="s">
        <v>34</v>
      </c>
      <c r="E128" t="s">
        <v>34</v>
      </c>
      <c r="F128" t="s">
        <v>31</v>
      </c>
      <c r="G128" t="s">
        <v>25</v>
      </c>
      <c r="H128">
        <v>1421</v>
      </c>
      <c r="I128" t="e">
        <f>VLOOKUP(Tabla14[[#This Row],[a]],Tabla10[],2,FALSE)</f>
        <v>#N/A</v>
      </c>
      <c r="J128" t="e">
        <f>Tabla14[[#This Row],[Columna1]]=Tabla14[[#This Row],[c]]</f>
        <v>#N/A</v>
      </c>
    </row>
    <row r="129" spans="1:10" x14ac:dyDescent="0.25">
      <c r="A129" t="str">
        <f>Tabla14[[#This Row],[module]]&amp;"-"&amp;Tabla14[[#This Row],[perms]]&amp;"-"&amp;Tabla14[[#This Row],[subperms]]</f>
        <v>agenda-myactions-read</v>
      </c>
      <c r="B129">
        <v>2401</v>
      </c>
      <c r="C129" t="s">
        <v>148</v>
      </c>
      <c r="D129" t="s">
        <v>149</v>
      </c>
      <c r="E129" t="s">
        <v>150</v>
      </c>
      <c r="F129" t="s">
        <v>97</v>
      </c>
      <c r="G129" t="s">
        <v>25</v>
      </c>
      <c r="H129">
        <v>2401</v>
      </c>
      <c r="I129" t="e">
        <f>VLOOKUP(Tabla14[[#This Row],[a]],Tabla10[],2,FALSE)</f>
        <v>#N/A</v>
      </c>
      <c r="J129" t="e">
        <f>Tabla14[[#This Row],[Columna1]]=Tabla14[[#This Row],[c]]</f>
        <v>#N/A</v>
      </c>
    </row>
    <row r="130" spans="1:10" x14ac:dyDescent="0.25">
      <c r="A130" t="str">
        <f>Tabla14[[#This Row],[module]]&amp;"-"&amp;Tabla14[[#This Row],[perms]]&amp;"-"&amp;Tabla14[[#This Row],[subperms]]</f>
        <v>agenda-myactions-create</v>
      </c>
      <c r="B130">
        <v>2402</v>
      </c>
      <c r="C130" t="s">
        <v>151</v>
      </c>
      <c r="D130" t="s">
        <v>149</v>
      </c>
      <c r="E130" t="s">
        <v>150</v>
      </c>
      <c r="F130" t="s">
        <v>152</v>
      </c>
      <c r="G130" t="s">
        <v>27</v>
      </c>
      <c r="H130">
        <v>2402</v>
      </c>
      <c r="I130" t="e">
        <f>VLOOKUP(Tabla14[[#This Row],[a]],Tabla10[],2,FALSE)</f>
        <v>#N/A</v>
      </c>
      <c r="J130" t="e">
        <f>Tabla14[[#This Row],[Columna1]]=Tabla14[[#This Row],[c]]</f>
        <v>#N/A</v>
      </c>
    </row>
    <row r="131" spans="1:10" x14ac:dyDescent="0.25">
      <c r="A131" t="str">
        <f>Tabla14[[#This Row],[module]]&amp;"-"&amp;Tabla14[[#This Row],[perms]]&amp;"-"&amp;Tabla14[[#This Row],[subperms]]</f>
        <v>agenda-myactions-delete</v>
      </c>
      <c r="B131">
        <v>2403</v>
      </c>
      <c r="C131" t="s">
        <v>153</v>
      </c>
      <c r="D131" t="s">
        <v>149</v>
      </c>
      <c r="E131" t="s">
        <v>150</v>
      </c>
      <c r="F131" t="s">
        <v>101</v>
      </c>
      <c r="G131" t="s">
        <v>27</v>
      </c>
      <c r="H131">
        <v>2403</v>
      </c>
      <c r="I131" t="e">
        <f>VLOOKUP(Tabla14[[#This Row],[a]],Tabla10[],2,FALSE)</f>
        <v>#N/A</v>
      </c>
      <c r="J131" t="e">
        <f>Tabla14[[#This Row],[Columna1]]=Tabla14[[#This Row],[c]]</f>
        <v>#N/A</v>
      </c>
    </row>
    <row r="132" spans="1:10" x14ac:dyDescent="0.25">
      <c r="A132" t="str">
        <f>Tabla14[[#This Row],[module]]&amp;"-"&amp;Tabla14[[#This Row],[perms]]&amp;"-"&amp;Tabla14[[#This Row],[subperms]]</f>
        <v>agenda-allactions-read</v>
      </c>
      <c r="B132">
        <v>2411</v>
      </c>
      <c r="C132" t="s">
        <v>154</v>
      </c>
      <c r="D132" t="s">
        <v>149</v>
      </c>
      <c r="E132" t="s">
        <v>155</v>
      </c>
      <c r="F132" t="s">
        <v>97</v>
      </c>
      <c r="G132" t="s">
        <v>25</v>
      </c>
      <c r="H132">
        <v>2411</v>
      </c>
      <c r="I132" t="e">
        <f>VLOOKUP(Tabla14[[#This Row],[a]],Tabla10[],2,FALSE)</f>
        <v>#N/A</v>
      </c>
      <c r="J132" t="e">
        <f>Tabla14[[#This Row],[Columna1]]=Tabla14[[#This Row],[c]]</f>
        <v>#N/A</v>
      </c>
    </row>
    <row r="133" spans="1:10" x14ac:dyDescent="0.25">
      <c r="A133" t="str">
        <f>Tabla14[[#This Row],[module]]&amp;"-"&amp;Tabla14[[#This Row],[perms]]&amp;"-"&amp;Tabla14[[#This Row],[subperms]]</f>
        <v>agenda-allactions-create</v>
      </c>
      <c r="B133">
        <v>2412</v>
      </c>
      <c r="C133" t="s">
        <v>156</v>
      </c>
      <c r="D133" t="s">
        <v>149</v>
      </c>
      <c r="E133" t="s">
        <v>155</v>
      </c>
      <c r="F133" t="s">
        <v>152</v>
      </c>
      <c r="G133" t="s">
        <v>27</v>
      </c>
      <c r="H133">
        <v>2412</v>
      </c>
      <c r="I133" t="e">
        <f>VLOOKUP(Tabla14[[#This Row],[a]],Tabla10[],2,FALSE)</f>
        <v>#N/A</v>
      </c>
      <c r="J133" t="e">
        <f>Tabla14[[#This Row],[Columna1]]=Tabla14[[#This Row],[c]]</f>
        <v>#N/A</v>
      </c>
    </row>
    <row r="134" spans="1:10" x14ac:dyDescent="0.25">
      <c r="A134" t="str">
        <f>Tabla14[[#This Row],[module]]&amp;"-"&amp;Tabla14[[#This Row],[perms]]&amp;"-"&amp;Tabla14[[#This Row],[subperms]]</f>
        <v>agenda-allactions-delete</v>
      </c>
      <c r="B134">
        <v>2413</v>
      </c>
      <c r="C134" t="s">
        <v>157</v>
      </c>
      <c r="D134" t="s">
        <v>149</v>
      </c>
      <c r="E134" t="s">
        <v>155</v>
      </c>
      <c r="F134" t="s">
        <v>101</v>
      </c>
      <c r="G134" t="s">
        <v>27</v>
      </c>
      <c r="H134">
        <v>2413</v>
      </c>
      <c r="I134" t="e">
        <f>VLOOKUP(Tabla14[[#This Row],[a]],Tabla10[],2,FALSE)</f>
        <v>#N/A</v>
      </c>
      <c r="J134" t="e">
        <f>Tabla14[[#This Row],[Columna1]]=Tabla14[[#This Row],[c]]</f>
        <v>#N/A</v>
      </c>
    </row>
    <row r="135" spans="1:10" x14ac:dyDescent="0.25">
      <c r="A135" t="str">
        <f>Tabla14[[#This Row],[module]]&amp;"-"&amp;Tabla14[[#This Row],[perms]]&amp;"-"&amp;Tabla14[[#This Row],[subperms]]</f>
        <v>agenda-export-</v>
      </c>
      <c r="B135">
        <v>2414</v>
      </c>
      <c r="C135" t="s">
        <v>158</v>
      </c>
      <c r="D135" t="s">
        <v>149</v>
      </c>
      <c r="E135" t="s">
        <v>31</v>
      </c>
      <c r="G135" t="s">
        <v>27</v>
      </c>
      <c r="H135">
        <v>2414</v>
      </c>
      <c r="I135" t="e">
        <f>VLOOKUP(Tabla14[[#This Row],[a]],Tabla10[],2,FALSE)</f>
        <v>#N/A</v>
      </c>
      <c r="J135" t="e">
        <f>Tabla14[[#This Row],[Columna1]]=Tabla14[[#This Row],[c]]</f>
        <v>#N/A</v>
      </c>
    </row>
    <row r="136" spans="1:10" x14ac:dyDescent="0.25">
      <c r="A136" t="str">
        <f>Tabla14[[#This Row],[module]]&amp;"-"&amp;Tabla14[[#This Row],[perms]]&amp;"-"&amp;Tabla14[[#This Row],[subperms]]</f>
        <v>holiday-read-</v>
      </c>
      <c r="B136">
        <v>20001</v>
      </c>
      <c r="C136" t="s">
        <v>276</v>
      </c>
      <c r="D136" t="s">
        <v>277</v>
      </c>
      <c r="E136" t="s">
        <v>97</v>
      </c>
      <c r="G136" t="s">
        <v>27</v>
      </c>
      <c r="H136" t="e">
        <v>#N/A</v>
      </c>
      <c r="I136" t="e">
        <f>VLOOKUP(Tabla14[[#This Row],[a]],Tabla10[],2,FALSE)</f>
        <v>#N/A</v>
      </c>
      <c r="J136" t="e">
        <f>Tabla14[[#This Row],[Columna1]]=Tabla14[[#This Row],[c]]</f>
        <v>#N/A</v>
      </c>
    </row>
    <row r="137" spans="1:10" x14ac:dyDescent="0.25">
      <c r="A137" t="str">
        <f>Tabla14[[#This Row],[module]]&amp;"-"&amp;Tabla14[[#This Row],[perms]]&amp;"-"&amp;Tabla14[[#This Row],[subperms]]</f>
        <v>holiday-write-</v>
      </c>
      <c r="B137">
        <v>20002</v>
      </c>
      <c r="C137" t="s">
        <v>278</v>
      </c>
      <c r="D137" t="s">
        <v>277</v>
      </c>
      <c r="E137" t="s">
        <v>76</v>
      </c>
      <c r="G137" t="s">
        <v>27</v>
      </c>
      <c r="H137" t="e">
        <v>#N/A</v>
      </c>
      <c r="I137" t="e">
        <f>VLOOKUP(Tabla14[[#This Row],[a]],Tabla10[],2,FALSE)</f>
        <v>#N/A</v>
      </c>
      <c r="J137" t="e">
        <f>Tabla14[[#This Row],[Columna1]]=Tabla14[[#This Row],[c]]</f>
        <v>#N/A</v>
      </c>
    </row>
    <row r="138" spans="1:10" x14ac:dyDescent="0.25">
      <c r="A138" t="str">
        <f>Tabla14[[#This Row],[module]]&amp;"-"&amp;Tabla14[[#This Row],[perms]]&amp;"-"&amp;Tabla14[[#This Row],[subperms]]</f>
        <v>holiday-delete-</v>
      </c>
      <c r="B138">
        <v>20003</v>
      </c>
      <c r="C138" t="s">
        <v>279</v>
      </c>
      <c r="D138" t="s">
        <v>277</v>
      </c>
      <c r="E138" t="s">
        <v>101</v>
      </c>
      <c r="G138" t="s">
        <v>27</v>
      </c>
      <c r="H138" t="e">
        <v>#N/A</v>
      </c>
      <c r="I138" t="e">
        <f>VLOOKUP(Tabla14[[#This Row],[a]],Tabla10[],2,FALSE)</f>
        <v>#N/A</v>
      </c>
      <c r="J138" t="e">
        <f>Tabla14[[#This Row],[Columna1]]=Tabla14[[#This Row],[c]]</f>
        <v>#N/A</v>
      </c>
    </row>
    <row r="139" spans="1:10" x14ac:dyDescent="0.25">
      <c r="A139" t="str">
        <f>Tabla14[[#This Row],[module]]&amp;"-"&amp;Tabla14[[#This Row],[perms]]&amp;"-"&amp;Tabla14[[#This Row],[subperms]]</f>
        <v>holiday-readall-</v>
      </c>
      <c r="B139">
        <v>20004</v>
      </c>
      <c r="C139" t="s">
        <v>280</v>
      </c>
      <c r="D139" t="s">
        <v>277</v>
      </c>
      <c r="E139" t="s">
        <v>269</v>
      </c>
      <c r="G139" t="s">
        <v>27</v>
      </c>
      <c r="H139" t="e">
        <v>#N/A</v>
      </c>
      <c r="I139" t="e">
        <f>VLOOKUP(Tabla14[[#This Row],[a]],Tabla10[],2,FALSE)</f>
        <v>#N/A</v>
      </c>
      <c r="J139" t="e">
        <f>Tabla14[[#This Row],[Columna1]]=Tabla14[[#This Row],[c]]</f>
        <v>#N/A</v>
      </c>
    </row>
    <row r="140" spans="1:10" x14ac:dyDescent="0.25">
      <c r="A140" t="str">
        <f>Tabla14[[#This Row],[module]]&amp;"-"&amp;Tabla14[[#This Row],[perms]]&amp;"-"&amp;Tabla14[[#This Row],[subperms]]</f>
        <v>holiday-writeall_advance-</v>
      </c>
      <c r="B140">
        <v>20005</v>
      </c>
      <c r="C140" t="s">
        <v>281</v>
      </c>
      <c r="D140" t="s">
        <v>277</v>
      </c>
      <c r="E140" t="s">
        <v>271</v>
      </c>
      <c r="G140" t="s">
        <v>27</v>
      </c>
      <c r="H140" t="e">
        <v>#N/A</v>
      </c>
      <c r="I140" t="e">
        <f>VLOOKUP(Tabla14[[#This Row],[a]],Tabla10[],2,FALSE)</f>
        <v>#N/A</v>
      </c>
      <c r="J140" t="e">
        <f>Tabla14[[#This Row],[Columna1]]=Tabla14[[#This Row],[c]]</f>
        <v>#N/A</v>
      </c>
    </row>
    <row r="141" spans="1:10" x14ac:dyDescent="0.25">
      <c r="A141" t="str">
        <f>Tabla14[[#This Row],[module]]&amp;"-"&amp;Tabla14[[#This Row],[perms]]&amp;"-"&amp;Tabla14[[#This Row],[subperms]]</f>
        <v>holiday-define_holiday-</v>
      </c>
      <c r="B141">
        <v>20006</v>
      </c>
      <c r="C141" t="s">
        <v>282</v>
      </c>
      <c r="D141" t="s">
        <v>277</v>
      </c>
      <c r="E141" t="s">
        <v>283</v>
      </c>
      <c r="G141" t="s">
        <v>27</v>
      </c>
      <c r="H141" t="e">
        <v>#N/A</v>
      </c>
      <c r="I141" t="e">
        <f>VLOOKUP(Tabla14[[#This Row],[a]],Tabla10[],2,FALSE)</f>
        <v>#N/A</v>
      </c>
      <c r="J141" t="e">
        <f>Tabla14[[#This Row],[Columna1]]=Tabla14[[#This Row],[c]]</f>
        <v>#N/A</v>
      </c>
    </row>
    <row r="142" spans="1:10" x14ac:dyDescent="0.25">
      <c r="A142" t="str">
        <f>Tabla14[[#This Row],[module]]&amp;"-"&amp;Tabla14[[#This Row],[perms]]&amp;"-"&amp;Tabla14[[#This Row],[subperms]]</f>
        <v>holiday-approve-</v>
      </c>
      <c r="B142">
        <v>20007</v>
      </c>
      <c r="C142" t="s">
        <v>284</v>
      </c>
      <c r="D142" t="s">
        <v>277</v>
      </c>
      <c r="E142" t="s">
        <v>265</v>
      </c>
      <c r="G142" t="s">
        <v>27</v>
      </c>
      <c r="H142" t="e">
        <v>#N/A</v>
      </c>
      <c r="I142" t="e">
        <f>VLOOKUP(Tabla14[[#This Row],[a]],Tabla10[],2,FALSE)</f>
        <v>#N/A</v>
      </c>
      <c r="J142" t="e">
        <f>Tabla14[[#This Row],[Columna1]]=Tabla14[[#This Row],[c]]</f>
        <v>#N/A</v>
      </c>
    </row>
    <row r="143" spans="1:10" x14ac:dyDescent="0.25">
      <c r="A143" t="str">
        <f>Tabla14[[#This Row],[module]]&amp;"-"&amp;Tabla14[[#This Row],[perms]]&amp;"-"&amp;Tabla14[[#This Row],[subperms]]</f>
        <v>accounting-bind-write</v>
      </c>
      <c r="B143">
        <v>50401</v>
      </c>
      <c r="C143" t="s">
        <v>285</v>
      </c>
      <c r="D143" t="s">
        <v>286</v>
      </c>
      <c r="E143" t="s">
        <v>287</v>
      </c>
      <c r="F143" t="s">
        <v>76</v>
      </c>
      <c r="G143" t="s">
        <v>25</v>
      </c>
      <c r="H143" t="e">
        <v>#N/A</v>
      </c>
      <c r="I143" t="e">
        <f>VLOOKUP(Tabla14[[#This Row],[a]],Tabla10[],2,FALSE)</f>
        <v>#N/A</v>
      </c>
      <c r="J143" t="e">
        <f>Tabla14[[#This Row],[Columna1]]=Tabla14[[#This Row],[c]]</f>
        <v>#N/A</v>
      </c>
    </row>
    <row r="144" spans="1:10" x14ac:dyDescent="0.25">
      <c r="A144" t="str">
        <f>Tabla14[[#This Row],[module]]&amp;"-"&amp;Tabla14[[#This Row],[perms]]&amp;"-"&amp;Tabla14[[#This Row],[subperms]]</f>
        <v>accounting-mouvements-lire</v>
      </c>
      <c r="B144">
        <v>50411</v>
      </c>
      <c r="C144" t="s">
        <v>288</v>
      </c>
      <c r="D144" t="s">
        <v>286</v>
      </c>
      <c r="E144" t="s">
        <v>289</v>
      </c>
      <c r="F144" t="s">
        <v>8</v>
      </c>
      <c r="G144" t="s">
        <v>25</v>
      </c>
      <c r="H144" t="e">
        <v>#N/A</v>
      </c>
      <c r="I144" t="e">
        <f>VLOOKUP(Tabla14[[#This Row],[a]],Tabla10[],2,FALSE)</f>
        <v>#N/A</v>
      </c>
      <c r="J144" t="e">
        <f>Tabla14[[#This Row],[Columna1]]=Tabla14[[#This Row],[c]]</f>
        <v>#N/A</v>
      </c>
    </row>
    <row r="145" spans="1:10" x14ac:dyDescent="0.25">
      <c r="A145" t="str">
        <f>Tabla14[[#This Row],[module]]&amp;"-"&amp;Tabla14[[#This Row],[perms]]&amp;"-"&amp;Tabla14[[#This Row],[subperms]]</f>
        <v>accounting-mouvements-creer</v>
      </c>
      <c r="B145">
        <v>50412</v>
      </c>
      <c r="C145" t="s">
        <v>290</v>
      </c>
      <c r="D145" t="s">
        <v>286</v>
      </c>
      <c r="E145" t="s">
        <v>289</v>
      </c>
      <c r="F145" t="s">
        <v>11</v>
      </c>
      <c r="G145" t="s">
        <v>27</v>
      </c>
      <c r="H145" t="e">
        <v>#N/A</v>
      </c>
      <c r="I145" t="e">
        <f>VLOOKUP(Tabla14[[#This Row],[a]],Tabla10[],2,FALSE)</f>
        <v>#N/A</v>
      </c>
      <c r="J145" t="e">
        <f>Tabla14[[#This Row],[Columna1]]=Tabla14[[#This Row],[c]]</f>
        <v>#N/A</v>
      </c>
    </row>
    <row r="146" spans="1:10" x14ac:dyDescent="0.25">
      <c r="A146" t="str">
        <f>Tabla14[[#This Row],[module]]&amp;"-"&amp;Tabla14[[#This Row],[perms]]&amp;"-"&amp;Tabla14[[#This Row],[subperms]]</f>
        <v>accounting-mouvements-supprimer</v>
      </c>
      <c r="B146">
        <v>50414</v>
      </c>
      <c r="C146" t="s">
        <v>291</v>
      </c>
      <c r="D146" t="s">
        <v>286</v>
      </c>
      <c r="E146" t="s">
        <v>289</v>
      </c>
      <c r="F146" t="s">
        <v>22</v>
      </c>
      <c r="G146" t="s">
        <v>29</v>
      </c>
      <c r="H146" t="e">
        <v>#N/A</v>
      </c>
      <c r="I146" t="e">
        <f>VLOOKUP(Tabla14[[#This Row],[a]],Tabla10[],2,FALSE)</f>
        <v>#N/A</v>
      </c>
      <c r="J146" t="e">
        <f>Tabla14[[#This Row],[Columna1]]=Tabla14[[#This Row],[c]]</f>
        <v>#N/A</v>
      </c>
    </row>
    <row r="147" spans="1:10" x14ac:dyDescent="0.25">
      <c r="A147" t="str">
        <f>Tabla14[[#This Row],[module]]&amp;"-"&amp;Tabla14[[#This Row],[perms]]&amp;"-"&amp;Tabla14[[#This Row],[subperms]]</f>
        <v>accounting-mouvements-supprimer_tous</v>
      </c>
      <c r="B147">
        <v>50415</v>
      </c>
      <c r="C147" t="s">
        <v>292</v>
      </c>
      <c r="D147" t="s">
        <v>286</v>
      </c>
      <c r="E147" t="s">
        <v>289</v>
      </c>
      <c r="F147" t="s">
        <v>293</v>
      </c>
      <c r="G147" t="s">
        <v>29</v>
      </c>
      <c r="H147" t="e">
        <v>#N/A</v>
      </c>
      <c r="I147" t="e">
        <f>VLOOKUP(Tabla14[[#This Row],[a]],Tabla10[],2,FALSE)</f>
        <v>#N/A</v>
      </c>
      <c r="J147" t="e">
        <f>Tabla14[[#This Row],[Columna1]]=Tabla14[[#This Row],[c]]</f>
        <v>#N/A</v>
      </c>
    </row>
    <row r="148" spans="1:10" x14ac:dyDescent="0.25">
      <c r="A148" t="str">
        <f>Tabla14[[#This Row],[module]]&amp;"-"&amp;Tabla14[[#This Row],[perms]]&amp;"-"&amp;Tabla14[[#This Row],[subperms]]</f>
        <v>accounting-mouvements-export</v>
      </c>
      <c r="B148">
        <v>50418</v>
      </c>
      <c r="C148" t="s">
        <v>294</v>
      </c>
      <c r="D148" t="s">
        <v>286</v>
      </c>
      <c r="E148" t="s">
        <v>289</v>
      </c>
      <c r="F148" t="s">
        <v>31</v>
      </c>
      <c r="G148" t="s">
        <v>25</v>
      </c>
      <c r="H148" t="e">
        <v>#N/A</v>
      </c>
      <c r="I148" t="e">
        <f>VLOOKUP(Tabla14[[#This Row],[a]],Tabla10[],2,FALSE)</f>
        <v>#N/A</v>
      </c>
      <c r="J148" t="e">
        <f>Tabla14[[#This Row],[Columna1]]=Tabla14[[#This Row],[c]]</f>
        <v>#N/A</v>
      </c>
    </row>
    <row r="149" spans="1:10" x14ac:dyDescent="0.25">
      <c r="A149" t="str">
        <f>Tabla14[[#This Row],[module]]&amp;"-"&amp;Tabla14[[#This Row],[perms]]&amp;"-"&amp;Tabla14[[#This Row],[subperms]]</f>
        <v>accounting-comptarapport-lire</v>
      </c>
      <c r="B149">
        <v>50420</v>
      </c>
      <c r="C149" t="s">
        <v>295</v>
      </c>
      <c r="D149" t="s">
        <v>286</v>
      </c>
      <c r="E149" t="s">
        <v>296</v>
      </c>
      <c r="F149" t="s">
        <v>8</v>
      </c>
      <c r="G149" t="s">
        <v>25</v>
      </c>
      <c r="H149" t="e">
        <v>#N/A</v>
      </c>
      <c r="I149" t="e">
        <f>VLOOKUP(Tabla14[[#This Row],[a]],Tabla10[],2,FALSE)</f>
        <v>#N/A</v>
      </c>
      <c r="J149" t="e">
        <f>Tabla14[[#This Row],[Columna1]]=Tabla14[[#This Row],[c]]</f>
        <v>#N/A</v>
      </c>
    </row>
    <row r="150" spans="1:10" x14ac:dyDescent="0.25">
      <c r="A150" t="str">
        <f>Tabla14[[#This Row],[module]]&amp;"-"&amp;Tabla14[[#This Row],[perms]]&amp;"-"&amp;Tabla14[[#This Row],[subperms]]</f>
        <v>accounting-fiscalyear-write</v>
      </c>
      <c r="B150">
        <v>50430</v>
      </c>
      <c r="C150" t="s">
        <v>297</v>
      </c>
      <c r="D150" t="s">
        <v>286</v>
      </c>
      <c r="E150" t="s">
        <v>298</v>
      </c>
      <c r="F150" t="s">
        <v>76</v>
      </c>
      <c r="G150" t="s">
        <v>25</v>
      </c>
      <c r="H150" t="e">
        <v>#N/A</v>
      </c>
      <c r="I150" t="e">
        <f>VLOOKUP(Tabla14[[#This Row],[a]],Tabla10[],2,FALSE)</f>
        <v>#N/A</v>
      </c>
      <c r="J150" t="e">
        <f>Tabla14[[#This Row],[Columna1]]=Tabla14[[#This Row],[c]]</f>
        <v>#N/A</v>
      </c>
    </row>
    <row r="151" spans="1:10" x14ac:dyDescent="0.25">
      <c r="A151" t="str">
        <f>Tabla14[[#This Row],[module]]&amp;"-"&amp;Tabla14[[#This Row],[perms]]&amp;"-"&amp;Tabla14[[#This Row],[subperms]]</f>
        <v>accounting-chartofaccount-</v>
      </c>
      <c r="B151">
        <v>50440</v>
      </c>
      <c r="C151" t="s">
        <v>299</v>
      </c>
      <c r="D151" t="s">
        <v>286</v>
      </c>
      <c r="E151" t="s">
        <v>300</v>
      </c>
      <c r="G151" t="s">
        <v>25</v>
      </c>
      <c r="H151" t="e">
        <v>#N/A</v>
      </c>
      <c r="I151" t="e">
        <f>VLOOKUP(Tabla14[[#This Row],[a]],Tabla10[],2,FALSE)</f>
        <v>#N/A</v>
      </c>
      <c r="J151" t="e">
        <f>Tabla14[[#This Row],[Columna1]]=Tabla14[[#This Row],[c]]</f>
        <v>#N/A</v>
      </c>
    </row>
    <row r="152" spans="1:10" x14ac:dyDescent="0.25">
      <c r="A152" t="str">
        <f>Tabla14[[#This Row],[module]]&amp;"-"&amp;Tabla14[[#This Row],[perms]]&amp;"-"&amp;Tabla14[[#This Row],[subperms]]</f>
        <v>ticket-read-</v>
      </c>
      <c r="B152">
        <v>56001</v>
      </c>
      <c r="C152" t="s">
        <v>301</v>
      </c>
      <c r="D152" t="s">
        <v>302</v>
      </c>
      <c r="E152" t="s">
        <v>97</v>
      </c>
      <c r="G152" t="s">
        <v>25</v>
      </c>
      <c r="H152" t="e">
        <v>#N/A</v>
      </c>
      <c r="I152" t="e">
        <f>VLOOKUP(Tabla14[[#This Row],[a]],Tabla10[],2,FALSE)</f>
        <v>#N/A</v>
      </c>
      <c r="J152" t="e">
        <f>Tabla14[[#This Row],[Columna1]]=Tabla14[[#This Row],[c]]</f>
        <v>#N/A</v>
      </c>
    </row>
    <row r="153" spans="1:10" x14ac:dyDescent="0.25">
      <c r="A153" t="str">
        <f>Tabla14[[#This Row],[module]]&amp;"-"&amp;Tabla14[[#This Row],[perms]]&amp;"-"&amp;Tabla14[[#This Row],[subperms]]</f>
        <v>ticket-write-</v>
      </c>
      <c r="B153">
        <v>56002</v>
      </c>
      <c r="C153" t="s">
        <v>303</v>
      </c>
      <c r="D153" t="s">
        <v>302</v>
      </c>
      <c r="E153" t="s">
        <v>76</v>
      </c>
      <c r="G153" t="s">
        <v>27</v>
      </c>
      <c r="H153" t="e">
        <v>#N/A</v>
      </c>
      <c r="I153" t="e">
        <f>VLOOKUP(Tabla14[[#This Row],[a]],Tabla10[],2,FALSE)</f>
        <v>#N/A</v>
      </c>
      <c r="J153" t="e">
        <f>Tabla14[[#This Row],[Columna1]]=Tabla14[[#This Row],[c]]</f>
        <v>#N/A</v>
      </c>
    </row>
    <row r="154" spans="1:10" x14ac:dyDescent="0.25">
      <c r="A154" t="str">
        <f>Tabla14[[#This Row],[module]]&amp;"-"&amp;Tabla14[[#This Row],[perms]]&amp;"-"&amp;Tabla14[[#This Row],[subperms]]</f>
        <v>ticket-delete-</v>
      </c>
      <c r="B154">
        <v>56003</v>
      </c>
      <c r="C154" t="s">
        <v>304</v>
      </c>
      <c r="D154" t="s">
        <v>302</v>
      </c>
      <c r="E154" t="s">
        <v>101</v>
      </c>
      <c r="G154" t="s">
        <v>29</v>
      </c>
      <c r="H154" t="e">
        <v>#N/A</v>
      </c>
      <c r="I154" t="e">
        <f>VLOOKUP(Tabla14[[#This Row],[a]],Tabla10[],2,FALSE)</f>
        <v>#N/A</v>
      </c>
      <c r="J154" t="e">
        <f>Tabla14[[#This Row],[Columna1]]=Tabla14[[#This Row],[c]]</f>
        <v>#N/A</v>
      </c>
    </row>
    <row r="155" spans="1:10" x14ac:dyDescent="0.25">
      <c r="A155" t="str">
        <f>Tabla14[[#This Row],[module]]&amp;"-"&amp;Tabla14[[#This Row],[perms]]&amp;"-"&amp;Tabla14[[#This Row],[subperms]]</f>
        <v>ticket-manage-</v>
      </c>
      <c r="B155">
        <v>56004</v>
      </c>
      <c r="C155" t="s">
        <v>305</v>
      </c>
      <c r="D155" t="s">
        <v>302</v>
      </c>
      <c r="E155" t="s">
        <v>306</v>
      </c>
      <c r="G155" t="s">
        <v>27</v>
      </c>
      <c r="H155" t="e">
        <v>#N/A</v>
      </c>
      <c r="I155" t="e">
        <f>VLOOKUP(Tabla14[[#This Row],[a]],Tabla10[],2,FALSE)</f>
        <v>#N/A</v>
      </c>
      <c r="J155" t="e">
        <f>Tabla14[[#This Row],[Columna1]]=Tabla14[[#This Row],[c]]</f>
        <v>#N/A</v>
      </c>
    </row>
    <row r="156" spans="1:10" x14ac:dyDescent="0.25">
      <c r="A156" t="str">
        <f>Tabla14[[#This Row],[module]]&amp;"-"&amp;Tabla14[[#This Row],[perms]]&amp;"-"&amp;Tabla14[[#This Row],[subperms]]</f>
        <v>margins-liretous-</v>
      </c>
      <c r="B156">
        <v>59001</v>
      </c>
      <c r="C156" t="s">
        <v>165</v>
      </c>
      <c r="D156" t="s">
        <v>166</v>
      </c>
      <c r="E156" t="s">
        <v>167</v>
      </c>
      <c r="G156" t="s">
        <v>25</v>
      </c>
      <c r="H156">
        <v>59001</v>
      </c>
      <c r="I156" t="e">
        <f>VLOOKUP(Tabla14[[#This Row],[a]],Tabla10[],2,FALSE)</f>
        <v>#N/A</v>
      </c>
      <c r="J156" t="e">
        <f>Tabla14[[#This Row],[Columna1]]=Tabla14[[#This Row],[c]]</f>
        <v>#N/A</v>
      </c>
    </row>
    <row r="157" spans="1:10" x14ac:dyDescent="0.25">
      <c r="A157" t="str">
        <f>Tabla14[[#This Row],[module]]&amp;"-"&amp;Tabla14[[#This Row],[perms]]&amp;"-"&amp;Tabla14[[#This Row],[subperms]]</f>
        <v>margins-creer-</v>
      </c>
      <c r="B157">
        <v>59002</v>
      </c>
      <c r="C157" t="s">
        <v>307</v>
      </c>
      <c r="D157" t="s">
        <v>166</v>
      </c>
      <c r="E157" t="s">
        <v>11</v>
      </c>
      <c r="G157" t="s">
        <v>27</v>
      </c>
      <c r="H157">
        <v>59002</v>
      </c>
      <c r="I157" t="e">
        <f>VLOOKUP(Tabla14[[#This Row],[a]],Tabla10[],2,FALSE)</f>
        <v>#N/A</v>
      </c>
      <c r="J157" t="e">
        <f>Tabla14[[#This Row],[Columna1]]=Tabla14[[#This Row],[c]]</f>
        <v>#N/A</v>
      </c>
    </row>
    <row r="158" spans="1:10" x14ac:dyDescent="0.25">
      <c r="A158" t="str">
        <f>Tabla14[[#This Row],[module]]&amp;"-"&amp;Tabla14[[#This Row],[perms]]&amp;"-"&amp;Tabla14[[#This Row],[subperms]]</f>
        <v>margins-read-all</v>
      </c>
      <c r="B158">
        <v>59003</v>
      </c>
      <c r="C158" t="s">
        <v>168</v>
      </c>
      <c r="D158" t="s">
        <v>166</v>
      </c>
      <c r="E158" t="s">
        <v>97</v>
      </c>
      <c r="F158" t="s">
        <v>169</v>
      </c>
      <c r="G158" t="s">
        <v>25</v>
      </c>
      <c r="H158">
        <v>59003</v>
      </c>
      <c r="I158" t="e">
        <f>VLOOKUP(Tabla14[[#This Row],[a]],Tabla10[],2,FALSE)</f>
        <v>#N/A</v>
      </c>
      <c r="J158" t="e">
        <f>Tabla14[[#This Row],[Columna1]]=Tabla14[[#This Row],[c]]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11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Marco Ruiz</cp:lastModifiedBy>
  <dcterms:created xsi:type="dcterms:W3CDTF">2021-11-24T12:52:21Z</dcterms:created>
  <dcterms:modified xsi:type="dcterms:W3CDTF">2021-11-26T23:55:13Z</dcterms:modified>
</cp:coreProperties>
</file>