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ticolo domini di interazione\Metodo Classico\"/>
    </mc:Choice>
  </mc:AlternateContent>
  <xr:revisionPtr revIDLastSave="0" documentId="13_ncr:1_{E3970336-73CA-452D-AD70-C50534557320}" xr6:coauthVersionLast="47" xr6:coauthVersionMax="47" xr10:uidLastSave="{00000000-0000-0000-0000-000000000000}"/>
  <bookViews>
    <workbookView xWindow="5712" yWindow="1632" windowWidth="23040" windowHeight="12204" activeTab="1" xr2:uid="{F31E130C-5C73-4B05-B08C-51F3F46E919D}"/>
  </bookViews>
  <sheets>
    <sheet name="Calcolo ridistribuzione" sheetId="1" r:id="rId1"/>
    <sheet name="Risultati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2" i="4"/>
  <c r="I3" i="1"/>
  <c r="B11" i="1" l="1"/>
  <c r="C11" i="1" l="1"/>
  <c r="F4" i="1" l="1"/>
  <c r="I6" i="1"/>
  <c r="I5" i="1"/>
  <c r="I4" i="1"/>
  <c r="J4" i="1"/>
  <c r="J5" i="1"/>
  <c r="J6" i="1"/>
  <c r="I7" i="1"/>
  <c r="J7" i="1"/>
  <c r="I8" i="1"/>
  <c r="J8" i="1"/>
  <c r="I9" i="1"/>
  <c r="J9" i="1"/>
  <c r="I10" i="1"/>
  <c r="J10" i="1"/>
  <c r="I11" i="1"/>
  <c r="J11" i="1"/>
  <c r="J3" i="1"/>
  <c r="F5" i="1" l="1"/>
  <c r="F6" i="1" s="1"/>
  <c r="F7" i="1" s="1"/>
  <c r="F8" i="1" s="1"/>
  <c r="F9" i="1" s="1"/>
  <c r="F10" i="1" s="1"/>
  <c r="F11" i="1" s="1"/>
  <c r="A5" i="1"/>
  <c r="B13" i="1"/>
  <c r="C13" i="1"/>
  <c r="C16" i="1"/>
  <c r="D16" i="1" l="1"/>
  <c r="K7" i="1"/>
  <c r="K6" i="1"/>
  <c r="K11" i="1"/>
  <c r="K4" i="1"/>
  <c r="K5" i="1"/>
  <c r="K9" i="1"/>
  <c r="K3" i="1"/>
  <c r="K8" i="1"/>
  <c r="K10" i="1"/>
  <c r="N2" i="1" l="1"/>
  <c r="M2" i="1"/>
  <c r="K22" i="1"/>
</calcChain>
</file>

<file path=xl/sharedStrings.xml><?xml version="1.0" encoding="utf-8"?>
<sst xmlns="http://schemas.openxmlformats.org/spreadsheetml/2006/main" count="40" uniqueCount="36">
  <si>
    <t>X long</t>
  </si>
  <si>
    <t>Y trasv</t>
  </si>
  <si>
    <t>Coordinate pali</t>
  </si>
  <si>
    <t>X [m]</t>
  </si>
  <si>
    <t>Y [m]</t>
  </si>
  <si>
    <t>N palo</t>
  </si>
  <si>
    <t>X2</t>
  </si>
  <si>
    <t>Y2</t>
  </si>
  <si>
    <t>Fz [kN]</t>
  </si>
  <si>
    <t>Mx [kNm]</t>
  </si>
  <si>
    <t>My [kNm]</t>
  </si>
  <si>
    <t>ex [m]</t>
  </si>
  <si>
    <t>ey [m]</t>
  </si>
  <si>
    <t>N pali</t>
  </si>
  <si>
    <t>Jy</t>
  </si>
  <si>
    <t>Jx</t>
  </si>
  <si>
    <t>Fx [kN]</t>
  </si>
  <si>
    <t>Fy [kN]</t>
  </si>
  <si>
    <t>Ftot [kN]</t>
  </si>
  <si>
    <t>Ftot palo singolo [kN]</t>
  </si>
  <si>
    <t>Qn [kN]</t>
  </si>
  <si>
    <t>Azione orizzontale</t>
  </si>
  <si>
    <t>Dimensioni platea di fondazione</t>
  </si>
  <si>
    <t>N [kN]</t>
  </si>
  <si>
    <t>alfa [°]</t>
  </si>
  <si>
    <t>Ecd [kN]</t>
  </si>
  <si>
    <t>Etd [kN]</t>
  </si>
  <si>
    <t>Combinazione peggiore - carico nel baricentro</t>
  </si>
  <si>
    <t>Risultati</t>
  </si>
  <si>
    <t>Lpalo [m] outermost</t>
  </si>
  <si>
    <t>Red [kN] outermost</t>
  </si>
  <si>
    <t>Rtd [kN] outermost</t>
  </si>
  <si>
    <t>Rtd [kN] domain</t>
  </si>
  <si>
    <t>Red [kN] domain</t>
  </si>
  <si>
    <t>%lunghezza</t>
  </si>
  <si>
    <t>Lpile [m] domain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</si>
</sst>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1" fontId="0" fillId="0" borderId="0" xfId="0" applyNumberFormat="1"/>
    <xf numFmtId="1" fontId="3" fillId="0" borderId="0" xfId="0" applyNumberFormat="1" applyFont="1"/>
    <xf numFmtId="164" fontId="3" fillId="0" borderId="0" xfId="0" applyNumberFormat="1" applyFont="1"/>
    <xf numFmtId="0" fontId="3" fillId="0" borderId="0" xfId="0" applyFont="1"/>
    <xf numFmtId="164" fontId="0" fillId="0" borderId="0" xfId="0" applyNumberFormat="1"/>
    <xf numFmtId="164" fontId="0" fillId="0" borderId="0" xfId="0" applyNumberFormat="1" applyFill="1"/>
    <xf numFmtId="0" fontId="1" fillId="2" borderId="0" xfId="0" applyFont="1" applyFill="1"/>
    <xf numFmtId="0" fontId="1" fillId="3" borderId="0" xfId="0" applyFont="1" applyFill="1"/>
    <xf numFmtId="9" fontId="0" fillId="0" borderId="0" xfId="1" applyFont="1"/>
    <xf numFmtId="0" fontId="1" fillId="2" borderId="0" xfId="0" applyFont="1" applyFill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Schema</a:t>
            </a:r>
            <a:r>
              <a:rPr lang="it-IT" baseline="0"/>
              <a:t> palificata</a:t>
            </a:r>
          </a:p>
        </c:rich>
      </c:tx>
      <c:layout>
        <c:manualLayout>
          <c:xMode val="edge"/>
          <c:yMode val="edge"/>
          <c:x val="0.38872624299622127"/>
          <c:y val="2.04708290685772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4538774408518085"/>
          <c:y val="0.19615594365955022"/>
          <c:w val="0.80527726587368065"/>
          <c:h val="0.76631420304805808"/>
        </c:manualLayout>
      </c:layout>
      <c:scatterChart>
        <c:scatterStyle val="lineMarker"/>
        <c:varyColors val="0"/>
        <c:ser>
          <c:idx val="0"/>
          <c:order val="0"/>
          <c:tx>
            <c:v>Schema palificata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'Calcolo ridistribuzione'!$G$3:$G$11</c:f>
              <c:numCache>
                <c:formatCode>0.0</c:formatCode>
                <c:ptCount val="9"/>
                <c:pt idx="0">
                  <c:v>-2.4</c:v>
                </c:pt>
                <c:pt idx="1">
                  <c:v>0</c:v>
                </c:pt>
                <c:pt idx="2">
                  <c:v>2.4</c:v>
                </c:pt>
                <c:pt idx="3">
                  <c:v>-2.4</c:v>
                </c:pt>
                <c:pt idx="4">
                  <c:v>0</c:v>
                </c:pt>
                <c:pt idx="5">
                  <c:v>2.4</c:v>
                </c:pt>
                <c:pt idx="6">
                  <c:v>-2.4</c:v>
                </c:pt>
                <c:pt idx="7">
                  <c:v>0</c:v>
                </c:pt>
                <c:pt idx="8">
                  <c:v>2.4</c:v>
                </c:pt>
              </c:numCache>
            </c:numRef>
          </c:xVal>
          <c:yVal>
            <c:numRef>
              <c:f>'Calcolo ridistribuzione'!$H$3:$H$11</c:f>
              <c:numCache>
                <c:formatCode>0.0</c:formatCode>
                <c:ptCount val="9"/>
                <c:pt idx="0">
                  <c:v>-2.4</c:v>
                </c:pt>
                <c:pt idx="1">
                  <c:v>-2.4</c:v>
                </c:pt>
                <c:pt idx="2">
                  <c:v>-2.4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2.4</c:v>
                </c:pt>
                <c:pt idx="7">
                  <c:v>2.4</c:v>
                </c:pt>
                <c:pt idx="8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8-4228-BFE6-F7D4D73FC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614847"/>
        <c:axId val="2044617759"/>
      </c:scatterChart>
      <c:valAx>
        <c:axId val="204461484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x</a:t>
                </a:r>
                <a:r>
                  <a:rPr lang="it-IT" baseline="0"/>
                  <a:t> [m]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4617759"/>
        <c:crosses val="autoZero"/>
        <c:crossBetween val="midCat"/>
      </c:valAx>
      <c:valAx>
        <c:axId val="2044617759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4461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17</xdr:row>
      <xdr:rowOff>95250</xdr:rowOff>
    </xdr:from>
    <xdr:to>
      <xdr:col>3</xdr:col>
      <xdr:colOff>967740</xdr:colOff>
      <xdr:row>37</xdr:row>
      <xdr:rowOff>160020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B06AE06-5D43-0292-A00F-7B148F4DD3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562A0-5500-4D49-8517-16252428E398}">
  <dimension ref="A1:T23"/>
  <sheetViews>
    <sheetView workbookViewId="0">
      <selection activeCell="G22" sqref="G22"/>
    </sheetView>
  </sheetViews>
  <sheetFormatPr defaultRowHeight="14.4" x14ac:dyDescent="0.3"/>
  <cols>
    <col min="1" max="1" width="26" customWidth="1"/>
    <col min="2" max="2" width="13.44140625" customWidth="1"/>
    <col min="3" max="3" width="12.6640625" customWidth="1"/>
    <col min="4" max="4" width="20.6640625" customWidth="1"/>
    <col min="5" max="5" width="19.88671875" customWidth="1"/>
    <col min="6" max="6" width="11.88671875" customWidth="1"/>
    <col min="7" max="7" width="12.44140625" customWidth="1"/>
    <col min="11" max="11" width="11.88671875" customWidth="1"/>
    <col min="12" max="12" width="12.109375" customWidth="1"/>
  </cols>
  <sheetData>
    <row r="1" spans="1:20" x14ac:dyDescent="0.3">
      <c r="A1" s="13" t="s">
        <v>22</v>
      </c>
      <c r="B1" s="13"/>
      <c r="F1" s="13" t="s">
        <v>2</v>
      </c>
      <c r="G1" s="13"/>
      <c r="H1" s="13"/>
      <c r="I1" s="13" t="s">
        <v>28</v>
      </c>
      <c r="J1" s="13"/>
      <c r="K1" s="13"/>
      <c r="M1" s="10" t="s">
        <v>25</v>
      </c>
      <c r="N1" s="10" t="s">
        <v>26</v>
      </c>
    </row>
    <row r="2" spans="1:20" x14ac:dyDescent="0.3">
      <c r="A2" s="11" t="s">
        <v>0</v>
      </c>
      <c r="B2" s="11" t="s">
        <v>1</v>
      </c>
      <c r="F2" s="11" t="s">
        <v>5</v>
      </c>
      <c r="G2" s="11" t="s">
        <v>3</v>
      </c>
      <c r="H2" s="11" t="s">
        <v>4</v>
      </c>
      <c r="I2" s="11" t="s">
        <v>6</v>
      </c>
      <c r="J2" s="11" t="s">
        <v>7</v>
      </c>
      <c r="K2" s="11" t="s">
        <v>20</v>
      </c>
      <c r="M2" s="4">
        <f>MAX(K3:K21)</f>
        <v>3075.2777777777778</v>
      </c>
      <c r="N2" s="4">
        <f>MIN(K3:K20)</f>
        <v>-853.05555555555566</v>
      </c>
    </row>
    <row r="3" spans="1:20" x14ac:dyDescent="0.3">
      <c r="F3">
        <v>1</v>
      </c>
      <c r="G3" s="8">
        <v>-2.4</v>
      </c>
      <c r="H3" s="8">
        <v>-2.4</v>
      </c>
      <c r="I3" s="6">
        <f t="shared" ref="I3:I11" si="0">G3^2</f>
        <v>5.76</v>
      </c>
      <c r="J3" s="7">
        <f t="shared" ref="J3:J11" si="1">H3^2</f>
        <v>5.76</v>
      </c>
      <c r="K3" s="5">
        <f t="shared" ref="K3:K11" si="2">($A$9/$A$5)+($A$9*$C$11*G3/$B$13)+($A$9*$B$11*H3/$C$13)</f>
        <v>-853.05555555555566</v>
      </c>
    </row>
    <row r="4" spans="1:20" x14ac:dyDescent="0.3">
      <c r="A4" s="11" t="s">
        <v>13</v>
      </c>
      <c r="F4">
        <f>F3+1</f>
        <v>2</v>
      </c>
      <c r="G4" s="8">
        <v>0</v>
      </c>
      <c r="H4" s="8">
        <v>-2.4</v>
      </c>
      <c r="I4" s="7">
        <f t="shared" si="0"/>
        <v>0</v>
      </c>
      <c r="J4" s="7">
        <f t="shared" si="1"/>
        <v>5.76</v>
      </c>
      <c r="K4" s="5">
        <f t="shared" si="2"/>
        <v>129.02777777777771</v>
      </c>
    </row>
    <row r="5" spans="1:20" x14ac:dyDescent="0.3">
      <c r="A5" s="7">
        <f>MAX(F3:F47)</f>
        <v>9</v>
      </c>
      <c r="F5">
        <f t="shared" ref="F5:F11" si="3">F4+1</f>
        <v>3</v>
      </c>
      <c r="G5" s="8">
        <v>2.4</v>
      </c>
      <c r="H5" s="8">
        <v>-2.4</v>
      </c>
      <c r="I5" s="7">
        <f t="shared" si="0"/>
        <v>5.76</v>
      </c>
      <c r="J5" s="7">
        <f t="shared" si="1"/>
        <v>5.76</v>
      </c>
      <c r="K5" s="5">
        <f t="shared" si="2"/>
        <v>1111.1111111111109</v>
      </c>
    </row>
    <row r="6" spans="1:20" x14ac:dyDescent="0.3">
      <c r="F6">
        <f t="shared" si="3"/>
        <v>4</v>
      </c>
      <c r="G6" s="8">
        <v>-2.4</v>
      </c>
      <c r="H6" s="8">
        <v>0</v>
      </c>
      <c r="I6" s="7">
        <f t="shared" si="0"/>
        <v>5.76</v>
      </c>
      <c r="J6" s="7">
        <f t="shared" si="1"/>
        <v>0</v>
      </c>
      <c r="K6" s="5">
        <f t="shared" si="2"/>
        <v>129.02777777777771</v>
      </c>
    </row>
    <row r="7" spans="1:20" x14ac:dyDescent="0.3">
      <c r="A7" s="13" t="s">
        <v>27</v>
      </c>
      <c r="B7" s="13"/>
      <c r="C7" s="13"/>
      <c r="F7">
        <f t="shared" si="3"/>
        <v>5</v>
      </c>
      <c r="G7" s="8">
        <v>0</v>
      </c>
      <c r="H7" s="8">
        <v>0</v>
      </c>
      <c r="I7" s="7">
        <f t="shared" si="0"/>
        <v>0</v>
      </c>
      <c r="J7" s="7">
        <f t="shared" si="1"/>
        <v>0</v>
      </c>
      <c r="K7" s="5">
        <f t="shared" si="2"/>
        <v>1111.1111111111111</v>
      </c>
      <c r="R7" s="2"/>
      <c r="T7" s="2"/>
    </row>
    <row r="8" spans="1:20" x14ac:dyDescent="0.3">
      <c r="A8" s="11" t="s">
        <v>8</v>
      </c>
      <c r="B8" s="11" t="s">
        <v>9</v>
      </c>
      <c r="C8" s="11" t="s">
        <v>10</v>
      </c>
      <c r="F8">
        <f t="shared" si="3"/>
        <v>6</v>
      </c>
      <c r="G8" s="8">
        <v>2.4</v>
      </c>
      <c r="H8" s="8">
        <v>0</v>
      </c>
      <c r="I8" s="7">
        <f t="shared" si="0"/>
        <v>5.76</v>
      </c>
      <c r="J8" s="7">
        <f t="shared" si="1"/>
        <v>0</v>
      </c>
      <c r="K8" s="5">
        <f t="shared" si="2"/>
        <v>2093.1944444444443</v>
      </c>
      <c r="R8" s="2"/>
      <c r="T8" s="2"/>
    </row>
    <row r="9" spans="1:20" x14ac:dyDescent="0.3">
      <c r="A9">
        <v>10000</v>
      </c>
      <c r="B9">
        <v>14142</v>
      </c>
      <c r="C9">
        <v>14142</v>
      </c>
      <c r="F9">
        <f t="shared" si="3"/>
        <v>7</v>
      </c>
      <c r="G9" s="8">
        <v>-2.4</v>
      </c>
      <c r="H9" s="8">
        <v>2.4</v>
      </c>
      <c r="I9" s="7">
        <f t="shared" si="0"/>
        <v>5.76</v>
      </c>
      <c r="J9" s="7">
        <f t="shared" si="1"/>
        <v>5.76</v>
      </c>
      <c r="K9" s="5">
        <f t="shared" si="2"/>
        <v>1111.1111111111111</v>
      </c>
      <c r="R9" s="2"/>
      <c r="T9" s="2"/>
    </row>
    <row r="10" spans="1:20" x14ac:dyDescent="0.3">
      <c r="B10" s="3" t="s">
        <v>11</v>
      </c>
      <c r="C10" s="3" t="s">
        <v>12</v>
      </c>
      <c r="F10">
        <f t="shared" si="3"/>
        <v>8</v>
      </c>
      <c r="G10" s="8">
        <v>0</v>
      </c>
      <c r="H10" s="8">
        <v>2.4</v>
      </c>
      <c r="I10" s="7">
        <f t="shared" si="0"/>
        <v>0</v>
      </c>
      <c r="J10" s="7">
        <f t="shared" si="1"/>
        <v>5.76</v>
      </c>
      <c r="K10" s="5">
        <f t="shared" si="2"/>
        <v>2093.1944444444443</v>
      </c>
      <c r="R10" s="2"/>
      <c r="T10" s="2"/>
    </row>
    <row r="11" spans="1:20" x14ac:dyDescent="0.3">
      <c r="B11" s="6">
        <f>B9/A9</f>
        <v>1.4141999999999999</v>
      </c>
      <c r="C11" s="6">
        <f>C9/A9</f>
        <v>1.4141999999999999</v>
      </c>
      <c r="F11">
        <f t="shared" si="3"/>
        <v>9</v>
      </c>
      <c r="G11" s="8">
        <v>2.4</v>
      </c>
      <c r="H11" s="8">
        <v>2.4</v>
      </c>
      <c r="I11" s="7">
        <f t="shared" si="0"/>
        <v>5.76</v>
      </c>
      <c r="J11" s="7">
        <f t="shared" si="1"/>
        <v>5.76</v>
      </c>
      <c r="K11" s="5">
        <f t="shared" si="2"/>
        <v>3075.2777777777778</v>
      </c>
      <c r="R11" s="2"/>
      <c r="T11" s="2"/>
    </row>
    <row r="12" spans="1:20" x14ac:dyDescent="0.3">
      <c r="B12" s="1" t="s">
        <v>14</v>
      </c>
      <c r="C12" s="1" t="s">
        <v>15</v>
      </c>
      <c r="G12" s="8"/>
      <c r="H12" s="8"/>
      <c r="I12" s="7"/>
      <c r="J12" s="7"/>
      <c r="K12" s="5"/>
      <c r="R12" s="2"/>
      <c r="T12" s="2"/>
    </row>
    <row r="13" spans="1:20" x14ac:dyDescent="0.3">
      <c r="B13" s="7">
        <f>SUM(I3:I20)</f>
        <v>34.559999999999995</v>
      </c>
      <c r="C13" s="7">
        <f>SUM(J3:J20)</f>
        <v>34.559999999999995</v>
      </c>
      <c r="G13" s="8"/>
      <c r="H13" s="8"/>
      <c r="I13" s="7"/>
      <c r="J13" s="7"/>
      <c r="K13" s="5"/>
      <c r="R13" s="2"/>
      <c r="T13" s="2"/>
    </row>
    <row r="14" spans="1:20" x14ac:dyDescent="0.3">
      <c r="A14" s="13" t="s">
        <v>21</v>
      </c>
      <c r="B14" s="13"/>
      <c r="C14" s="13"/>
      <c r="D14" s="13"/>
      <c r="G14" s="8"/>
      <c r="H14" s="8"/>
      <c r="I14" s="7"/>
      <c r="J14" s="7"/>
      <c r="K14" s="5"/>
      <c r="R14" s="2"/>
      <c r="T14" s="2"/>
    </row>
    <row r="15" spans="1:20" x14ac:dyDescent="0.3">
      <c r="A15" s="11" t="s">
        <v>16</v>
      </c>
      <c r="B15" s="11" t="s">
        <v>17</v>
      </c>
      <c r="C15" s="11" t="s">
        <v>18</v>
      </c>
      <c r="D15" s="11" t="s">
        <v>19</v>
      </c>
      <c r="G15" s="8"/>
      <c r="H15" s="8"/>
      <c r="I15" s="7"/>
      <c r="J15" s="7"/>
      <c r="K15" s="5"/>
      <c r="R15" s="2"/>
      <c r="T15" s="2"/>
    </row>
    <row r="16" spans="1:20" x14ac:dyDescent="0.3">
      <c r="A16">
        <v>0</v>
      </c>
      <c r="B16">
        <v>39521</v>
      </c>
      <c r="C16" s="5">
        <f>SQRT(B16^2+A16^2)</f>
        <v>39521</v>
      </c>
      <c r="D16" s="5">
        <f>C16/A5</f>
        <v>4391.2222222222226</v>
      </c>
      <c r="G16" s="8"/>
      <c r="H16" s="8"/>
      <c r="I16" s="7"/>
      <c r="J16" s="7"/>
      <c r="K16" s="5"/>
      <c r="R16" s="2"/>
      <c r="T16" s="2"/>
    </row>
    <row r="17" spans="7:20" x14ac:dyDescent="0.3">
      <c r="G17" s="8"/>
      <c r="H17" s="9"/>
      <c r="I17" s="7"/>
      <c r="J17" s="7"/>
      <c r="K17" s="5"/>
      <c r="R17" s="2"/>
      <c r="T17" s="2"/>
    </row>
    <row r="18" spans="7:20" x14ac:dyDescent="0.3">
      <c r="G18" s="8"/>
      <c r="H18" s="8"/>
      <c r="I18" s="7"/>
      <c r="J18" s="7"/>
      <c r="K18" s="5"/>
      <c r="R18" s="2"/>
      <c r="T18" s="2"/>
    </row>
    <row r="19" spans="7:20" x14ac:dyDescent="0.3">
      <c r="G19" s="8"/>
      <c r="H19" s="8"/>
      <c r="I19" s="7"/>
      <c r="J19" s="7"/>
      <c r="K19" s="5"/>
      <c r="R19" s="2"/>
      <c r="T19" s="2"/>
    </row>
    <row r="20" spans="7:20" x14ac:dyDescent="0.3">
      <c r="G20" s="8"/>
      <c r="H20" s="8"/>
      <c r="I20" s="7"/>
      <c r="J20" s="7"/>
      <c r="K20" s="5"/>
      <c r="R20" s="2"/>
      <c r="T20" s="2"/>
    </row>
    <row r="21" spans="7:20" x14ac:dyDescent="0.3">
      <c r="I21" s="7"/>
      <c r="J21" s="7"/>
      <c r="K21" s="5"/>
      <c r="R21" s="2"/>
      <c r="T21" s="2"/>
    </row>
    <row r="22" spans="7:20" x14ac:dyDescent="0.3">
      <c r="I22" s="7"/>
      <c r="J22" s="7"/>
      <c r="K22" s="5">
        <f>SUM(K3:K11)</f>
        <v>10000</v>
      </c>
      <c r="R22" s="2"/>
      <c r="T22" s="2"/>
    </row>
    <row r="23" spans="7:20" x14ac:dyDescent="0.3">
      <c r="I23" s="7"/>
      <c r="J23" s="7"/>
      <c r="K23" s="5"/>
    </row>
  </sheetData>
  <mergeCells count="5">
    <mergeCell ref="F1:H1"/>
    <mergeCell ref="A1:B1"/>
    <mergeCell ref="A7:C7"/>
    <mergeCell ref="A14:D14"/>
    <mergeCell ref="I1:K1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B46B1-F413-48ED-88C2-67A5A9047BB1}">
  <dimension ref="A1:M11"/>
  <sheetViews>
    <sheetView tabSelected="1" workbookViewId="0">
      <selection activeCell="K1" sqref="K1"/>
    </sheetView>
  </sheetViews>
  <sheetFormatPr defaultRowHeight="14.4" x14ac:dyDescent="0.3"/>
  <cols>
    <col min="7" max="7" width="23.5546875" customWidth="1"/>
    <col min="8" max="8" width="20" customWidth="1"/>
    <col min="9" max="9" width="17.5546875" customWidth="1"/>
  </cols>
  <sheetData>
    <row r="1" spans="1:13" x14ac:dyDescent="0.3">
      <c r="A1" t="s">
        <v>24</v>
      </c>
      <c r="B1" t="s">
        <v>23</v>
      </c>
      <c r="C1" t="s">
        <v>9</v>
      </c>
      <c r="D1" t="s">
        <v>10</v>
      </c>
      <c r="E1" t="s">
        <v>25</v>
      </c>
      <c r="F1" t="s">
        <v>26</v>
      </c>
      <c r="G1" t="s">
        <v>29</v>
      </c>
      <c r="H1" t="s">
        <v>30</v>
      </c>
      <c r="I1" t="s">
        <v>31</v>
      </c>
      <c r="J1" t="s">
        <v>35</v>
      </c>
      <c r="K1" t="s">
        <v>33</v>
      </c>
      <c r="L1" t="s">
        <v>32</v>
      </c>
      <c r="M1" t="s">
        <v>34</v>
      </c>
    </row>
    <row r="2" spans="1:13" x14ac:dyDescent="0.3">
      <c r="A2">
        <v>90</v>
      </c>
      <c r="B2">
        <v>10000</v>
      </c>
      <c r="C2">
        <v>2000</v>
      </c>
      <c r="D2">
        <v>0</v>
      </c>
      <c r="E2">
        <v>1250</v>
      </c>
      <c r="F2">
        <v>0</v>
      </c>
      <c r="G2">
        <v>17</v>
      </c>
      <c r="H2">
        <v>1268</v>
      </c>
      <c r="I2">
        <v>693</v>
      </c>
      <c r="J2">
        <v>17</v>
      </c>
      <c r="K2">
        <v>1268</v>
      </c>
      <c r="L2">
        <v>693</v>
      </c>
      <c r="M2" s="12">
        <f>1-J2/G2</f>
        <v>0</v>
      </c>
    </row>
    <row r="3" spans="1:13" x14ac:dyDescent="0.3">
      <c r="A3">
        <v>90</v>
      </c>
      <c r="B3">
        <v>10000</v>
      </c>
      <c r="C3">
        <v>5000</v>
      </c>
      <c r="D3">
        <v>0</v>
      </c>
      <c r="E3">
        <v>1458</v>
      </c>
      <c r="F3">
        <v>0</v>
      </c>
      <c r="G3">
        <v>19</v>
      </c>
      <c r="H3">
        <v>1537</v>
      </c>
      <c r="I3">
        <v>855</v>
      </c>
      <c r="J3">
        <v>18</v>
      </c>
      <c r="K3">
        <v>1399</v>
      </c>
      <c r="L3" s="4">
        <v>772</v>
      </c>
      <c r="M3" s="12">
        <f t="shared" ref="M3:M11" si="0">1-J3/G3</f>
        <v>5.2631578947368474E-2</v>
      </c>
    </row>
    <row r="4" spans="1:13" x14ac:dyDescent="0.3">
      <c r="A4">
        <v>90</v>
      </c>
      <c r="B4">
        <v>10000</v>
      </c>
      <c r="C4">
        <v>10000</v>
      </c>
      <c r="D4">
        <v>0</v>
      </c>
      <c r="E4">
        <v>1806</v>
      </c>
      <c r="F4">
        <v>0</v>
      </c>
      <c r="G4">
        <v>21</v>
      </c>
      <c r="H4">
        <v>1832</v>
      </c>
      <c r="I4">
        <v>1035</v>
      </c>
      <c r="J4">
        <v>20</v>
      </c>
      <c r="K4">
        <v>1681</v>
      </c>
      <c r="L4">
        <v>943</v>
      </c>
      <c r="M4" s="12">
        <f t="shared" si="0"/>
        <v>4.7619047619047672E-2</v>
      </c>
    </row>
    <row r="5" spans="1:13" x14ac:dyDescent="0.3">
      <c r="A5">
        <v>90</v>
      </c>
      <c r="B5">
        <v>10000</v>
      </c>
      <c r="C5">
        <v>15000</v>
      </c>
      <c r="D5">
        <v>0</v>
      </c>
      <c r="E5">
        <v>2153</v>
      </c>
      <c r="F5">
        <v>0</v>
      </c>
      <c r="G5">
        <v>23</v>
      </c>
      <c r="H5">
        <v>2321</v>
      </c>
      <c r="I5">
        <v>1231</v>
      </c>
      <c r="J5">
        <v>21</v>
      </c>
      <c r="K5">
        <v>1832</v>
      </c>
      <c r="L5">
        <v>1035</v>
      </c>
      <c r="M5" s="12">
        <f t="shared" si="0"/>
        <v>8.6956521739130488E-2</v>
      </c>
    </row>
    <row r="6" spans="1:13" x14ac:dyDescent="0.3">
      <c r="A6">
        <v>90</v>
      </c>
      <c r="B6">
        <v>10000</v>
      </c>
      <c r="C6">
        <v>20000</v>
      </c>
      <c r="D6">
        <v>0</v>
      </c>
      <c r="E6">
        <v>2500</v>
      </c>
      <c r="F6">
        <v>-278</v>
      </c>
      <c r="G6">
        <v>26</v>
      </c>
      <c r="H6">
        <v>2679</v>
      </c>
      <c r="I6">
        <v>1557</v>
      </c>
      <c r="J6">
        <v>23</v>
      </c>
      <c r="K6">
        <v>2152</v>
      </c>
      <c r="L6">
        <v>1231</v>
      </c>
      <c r="M6" s="12">
        <f t="shared" si="0"/>
        <v>0.11538461538461542</v>
      </c>
    </row>
    <row r="7" spans="1:13" x14ac:dyDescent="0.3">
      <c r="A7">
        <v>45</v>
      </c>
      <c r="B7">
        <v>10000</v>
      </c>
      <c r="C7">
        <v>1414</v>
      </c>
      <c r="D7">
        <v>1414</v>
      </c>
      <c r="E7">
        <v>1308</v>
      </c>
      <c r="F7">
        <v>0</v>
      </c>
      <c r="G7">
        <v>18</v>
      </c>
      <c r="H7">
        <v>1399</v>
      </c>
      <c r="I7">
        <v>772</v>
      </c>
      <c r="J7">
        <v>17</v>
      </c>
      <c r="K7">
        <v>1268</v>
      </c>
      <c r="L7">
        <v>693</v>
      </c>
      <c r="M7" s="12">
        <f t="shared" si="0"/>
        <v>5.555555555555558E-2</v>
      </c>
    </row>
    <row r="8" spans="1:13" x14ac:dyDescent="0.3">
      <c r="A8">
        <v>45</v>
      </c>
      <c r="B8">
        <v>10000</v>
      </c>
      <c r="C8">
        <v>3536</v>
      </c>
      <c r="D8">
        <v>3536</v>
      </c>
      <c r="E8">
        <v>1602</v>
      </c>
      <c r="F8">
        <v>0</v>
      </c>
      <c r="G8">
        <v>20</v>
      </c>
      <c r="H8">
        <v>1681</v>
      </c>
      <c r="I8">
        <v>943</v>
      </c>
      <c r="J8">
        <v>18</v>
      </c>
      <c r="K8">
        <v>1399</v>
      </c>
      <c r="L8" s="4">
        <v>772</v>
      </c>
      <c r="M8" s="12">
        <f t="shared" si="0"/>
        <v>9.9999999999999978E-2</v>
      </c>
    </row>
    <row r="9" spans="1:13" x14ac:dyDescent="0.3">
      <c r="A9">
        <v>45</v>
      </c>
      <c r="B9">
        <v>10000</v>
      </c>
      <c r="C9">
        <v>7071</v>
      </c>
      <c r="D9">
        <v>7071</v>
      </c>
      <c r="E9">
        <v>2093</v>
      </c>
      <c r="F9">
        <v>0</v>
      </c>
      <c r="G9">
        <v>23</v>
      </c>
      <c r="H9">
        <v>2152</v>
      </c>
      <c r="I9">
        <v>1231</v>
      </c>
      <c r="J9">
        <v>19</v>
      </c>
      <c r="K9">
        <v>1537</v>
      </c>
      <c r="L9">
        <v>855</v>
      </c>
      <c r="M9" s="12">
        <f t="shared" si="0"/>
        <v>0.17391304347826086</v>
      </c>
    </row>
    <row r="10" spans="1:13" x14ac:dyDescent="0.3">
      <c r="A10">
        <v>45</v>
      </c>
      <c r="B10">
        <v>10000</v>
      </c>
      <c r="C10">
        <v>10607</v>
      </c>
      <c r="D10">
        <v>10607</v>
      </c>
      <c r="E10">
        <v>2584</v>
      </c>
      <c r="F10">
        <v>-362</v>
      </c>
      <c r="G10">
        <v>26</v>
      </c>
      <c r="H10">
        <v>2679</v>
      </c>
      <c r="I10">
        <v>1557</v>
      </c>
      <c r="J10">
        <v>21</v>
      </c>
      <c r="K10">
        <v>1832</v>
      </c>
      <c r="L10">
        <v>1035</v>
      </c>
      <c r="M10" s="12">
        <f t="shared" si="0"/>
        <v>0.19230769230769229</v>
      </c>
    </row>
    <row r="11" spans="1:13" x14ac:dyDescent="0.3">
      <c r="A11">
        <v>45</v>
      </c>
      <c r="B11">
        <v>10000</v>
      </c>
      <c r="C11">
        <v>14142</v>
      </c>
      <c r="D11">
        <v>14142</v>
      </c>
      <c r="E11">
        <v>3075</v>
      </c>
      <c r="F11">
        <v>-853</v>
      </c>
      <c r="G11">
        <v>29</v>
      </c>
      <c r="H11">
        <v>3263</v>
      </c>
      <c r="I11">
        <v>1922</v>
      </c>
      <c r="J11">
        <v>23</v>
      </c>
      <c r="K11">
        <v>2152</v>
      </c>
      <c r="L11">
        <v>1231</v>
      </c>
      <c r="M11" s="12">
        <f t="shared" si="0"/>
        <v>0.2068965517241379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Calcolo ridistribuzione</vt:lpstr>
      <vt:lpstr>Risultati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Trezzi Marco</dc:creator>
  <cp:lastModifiedBy>Trezzi Marco</cp:lastModifiedBy>
  <dcterms:created xsi:type="dcterms:W3CDTF">2022-02-21T13:40:18Z</dcterms:created>
  <dcterms:modified xsi:type="dcterms:W3CDTF">2022-10-07T07:54:20Z</dcterms:modified>
</cp:coreProperties>
</file>