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1\"/>
    </mc:Choice>
  </mc:AlternateContent>
  <xr:revisionPtr revIDLastSave="0" documentId="13_ncr:1_{853D086F-BAB6-4499-8E14-9CFD7ED5BE9C}" xr6:coauthVersionLast="47" xr6:coauthVersionMax="47" xr10:uidLastSave="{00000000-0000-0000-0000-000000000000}"/>
  <bookViews>
    <workbookView xWindow="-120" yWindow="-120" windowWidth="20730" windowHeight="11160" xr2:uid="{E180C59D-6928-40A8-811A-E390B3923A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J2" i="1"/>
  <c r="J8" i="1"/>
  <c r="J9" i="1"/>
  <c r="J10" i="1"/>
  <c r="J11" i="1"/>
  <c r="J12" i="1"/>
  <c r="L7" i="1"/>
  <c r="L6" i="1"/>
  <c r="L5" i="1"/>
  <c r="L4" i="1"/>
  <c r="L3" i="1"/>
  <c r="L2" i="1"/>
  <c r="D12" i="1"/>
  <c r="C12" i="1" s="1"/>
  <c r="D11" i="1"/>
  <c r="C11" i="1" s="1"/>
  <c r="D10" i="1"/>
  <c r="C10" i="1" s="1"/>
  <c r="D9" i="1"/>
  <c r="C9" i="1" s="1"/>
  <c r="D8" i="1"/>
  <c r="D7" i="1"/>
  <c r="C7" i="1" s="1"/>
  <c r="D6" i="1"/>
  <c r="C6" i="1" s="1"/>
  <c r="D5" i="1"/>
  <c r="D4" i="1"/>
  <c r="C4" i="1"/>
  <c r="C5" i="1"/>
  <c r="C8" i="1"/>
  <c r="D3" i="1"/>
  <c r="C3" i="1" s="1"/>
  <c r="D2" i="1"/>
  <c r="C2" i="1" s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<sst xmlns="http://schemas.openxmlformats.org/spreadsheetml/2006/main" count="6" uniqueCount="6">
  <si>
    <t>Fout(calculada)[Hz]</t>
  </si>
  <si>
    <t>Fout(Proteus)[Hz]</t>
  </si>
  <si>
    <t>Vin[V]</t>
  </si>
  <si>
    <t>Vout(calculada)[V]</t>
  </si>
  <si>
    <t>Vout(Proteus)[V]</t>
  </si>
  <si>
    <t>Rs [kOhms]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</si>
</sst>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72F3-89B3-4332-8CC7-992556A70CC4}">
  <dimension ref="A1:L13"/>
  <sheetViews>
    <sheetView tabSelected="1" workbookViewId="0">
      <selection activeCell="J19" sqref="J19"/>
    </sheetView>
  </sheetViews>
  <sheetFormatPr baseColWidth="10" defaultRowHeight="15" x14ac:dyDescent="0.25"/>
  <cols>
    <col min="2" max="2" width="17.85546875" customWidth="1"/>
    <col min="3" max="3" width="17.7109375" customWidth="1"/>
    <col min="10" max="10" width="19.140625" customWidth="1"/>
    <col min="11" max="11" width="17.140625" customWidth="1"/>
  </cols>
  <sheetData>
    <row r="1" spans="1:12" x14ac:dyDescent="0.25">
      <c r="A1" s="1" t="s">
        <v>2</v>
      </c>
      <c r="B1" s="1" t="s">
        <v>0</v>
      </c>
      <c r="C1" s="1" t="s">
        <v>1</v>
      </c>
      <c r="I1" s="1" t="s">
        <v>5</v>
      </c>
      <c r="J1" s="1" t="s">
        <v>3</v>
      </c>
      <c r="K1" s="1" t="s">
        <v>4</v>
      </c>
    </row>
    <row r="2" spans="1:12" x14ac:dyDescent="0.25">
      <c r="A2" s="1">
        <v>0</v>
      </c>
      <c r="B2" s="1">
        <f>A2*844.3568</f>
        <v>0</v>
      </c>
      <c r="C2" s="1">
        <f>1/D2</f>
        <v>9.3501636278634876</v>
      </c>
      <c r="D2">
        <f>106.95/1000</f>
        <v>0.10695</v>
      </c>
      <c r="I2" s="1">
        <v>12</v>
      </c>
      <c r="J2" s="1">
        <f>0.07116/I2*1000</f>
        <v>5.9300000000000006</v>
      </c>
      <c r="K2" s="1">
        <v>5.92</v>
      </c>
      <c r="L2">
        <f>0.23125/1000</f>
        <v>2.3125000000000001E-4</v>
      </c>
    </row>
    <row r="3" spans="1:12" x14ac:dyDescent="0.25">
      <c r="A3" s="1">
        <v>1</v>
      </c>
      <c r="B3" s="1">
        <f t="shared" ref="B3:B12" si="0">A3*844.3568</f>
        <v>844.35680000000002</v>
      </c>
      <c r="C3" s="1">
        <f t="shared" ref="C3:C12" si="1">1/D3</f>
        <v>909.09090909090901</v>
      </c>
      <c r="D3">
        <f>1.1/1000</f>
        <v>1.1000000000000001E-3</v>
      </c>
      <c r="I3" s="1">
        <v>13</v>
      </c>
      <c r="J3" s="1">
        <f>0.07116/I3*1000</f>
        <v>5.4738461538461536</v>
      </c>
      <c r="K3" s="1">
        <v>5.46</v>
      </c>
      <c r="L3">
        <f>0.2156/1000</f>
        <v>2.1560000000000001E-4</v>
      </c>
    </row>
    <row r="4" spans="1:12" x14ac:dyDescent="0.25">
      <c r="A4" s="1">
        <v>2</v>
      </c>
      <c r="B4" s="1">
        <f t="shared" si="0"/>
        <v>1688.7136</v>
      </c>
      <c r="C4" s="1">
        <f t="shared" si="1"/>
        <v>1754.3859649122808</v>
      </c>
      <c r="D4">
        <f>0.57/1000</f>
        <v>5.6999999999999998E-4</v>
      </c>
      <c r="I4" s="1">
        <v>14</v>
      </c>
      <c r="J4" s="1">
        <f t="shared" ref="J4:J7" si="2">0.07116/I4*1000</f>
        <v>5.0828571428571436</v>
      </c>
      <c r="K4" s="1">
        <v>5.07</v>
      </c>
      <c r="L4">
        <f>0.19795/1000</f>
        <v>1.9794999999999999E-4</v>
      </c>
    </row>
    <row r="5" spans="1:12" x14ac:dyDescent="0.25">
      <c r="A5" s="1">
        <v>3</v>
      </c>
      <c r="B5" s="1">
        <f t="shared" si="0"/>
        <v>2533.0704000000001</v>
      </c>
      <c r="C5" s="1">
        <f t="shared" si="1"/>
        <v>2585.6496444731738</v>
      </c>
      <c r="D5">
        <f>0.38675/1000</f>
        <v>3.8675E-4</v>
      </c>
      <c r="I5" s="1">
        <v>15</v>
      </c>
      <c r="J5" s="1">
        <f t="shared" si="2"/>
        <v>4.7439999999999998</v>
      </c>
      <c r="K5" s="1">
        <v>4.74</v>
      </c>
      <c r="L5">
        <f>0.18685/1000</f>
        <v>1.8684999999999999E-4</v>
      </c>
    </row>
    <row r="6" spans="1:12" x14ac:dyDescent="0.25">
      <c r="A6" s="1">
        <v>4</v>
      </c>
      <c r="B6" s="1">
        <f t="shared" si="0"/>
        <v>3377.4272000000001</v>
      </c>
      <c r="C6" s="1">
        <f t="shared" si="1"/>
        <v>3425.1267296889982</v>
      </c>
      <c r="D6">
        <f>0.29196/1000</f>
        <v>2.9196000000000002E-4</v>
      </c>
      <c r="I6" s="1">
        <v>16</v>
      </c>
      <c r="J6" s="1">
        <f t="shared" si="2"/>
        <v>4.4474999999999998</v>
      </c>
      <c r="K6" s="1">
        <v>4.4400000000000004</v>
      </c>
      <c r="L6">
        <f>0.1739/1000</f>
        <v>1.739E-4</v>
      </c>
    </row>
    <row r="7" spans="1:12" x14ac:dyDescent="0.25">
      <c r="A7" s="1">
        <v>5</v>
      </c>
      <c r="B7" s="1">
        <f t="shared" si="0"/>
        <v>4221.7839999999997</v>
      </c>
      <c r="C7" s="1">
        <f t="shared" si="1"/>
        <v>4248.0883602378926</v>
      </c>
      <c r="D7">
        <f>0.2354/1000</f>
        <v>2.354E-4</v>
      </c>
      <c r="I7" s="1">
        <v>17</v>
      </c>
      <c r="J7" s="1">
        <f t="shared" si="2"/>
        <v>4.1858823529411762</v>
      </c>
      <c r="K7" s="1">
        <v>4.18</v>
      </c>
      <c r="L7">
        <f>0.16465/1000</f>
        <v>1.6464999999999999E-4</v>
      </c>
    </row>
    <row r="8" spans="1:12" x14ac:dyDescent="0.25">
      <c r="A8" s="1">
        <v>6</v>
      </c>
      <c r="B8" s="1">
        <f t="shared" si="0"/>
        <v>5066.1408000000001</v>
      </c>
      <c r="C8" s="1">
        <f t="shared" si="1"/>
        <v>5148.0051480051479</v>
      </c>
      <c r="D8">
        <f>0.19425/1000</f>
        <v>1.9425000000000001E-4</v>
      </c>
      <c r="I8" s="1"/>
      <c r="J8" s="1">
        <f t="shared" ref="J8:J12" si="3">I8*1.186/1000</f>
        <v>0</v>
      </c>
      <c r="K8" s="1">
        <v>7.09</v>
      </c>
    </row>
    <row r="9" spans="1:12" x14ac:dyDescent="0.25">
      <c r="A9" s="1">
        <v>7</v>
      </c>
      <c r="B9" s="1">
        <f t="shared" si="0"/>
        <v>5910.4976000000006</v>
      </c>
      <c r="C9" s="1">
        <f t="shared" si="1"/>
        <v>6006.0060060060059</v>
      </c>
      <c r="D9">
        <f>0.1665/1000</f>
        <v>1.6650000000000001E-4</v>
      </c>
      <c r="I9" s="1"/>
      <c r="J9" s="1">
        <f t="shared" si="3"/>
        <v>0</v>
      </c>
      <c r="K9" s="1">
        <v>8.2899999999999991</v>
      </c>
    </row>
    <row r="10" spans="1:12" x14ac:dyDescent="0.25">
      <c r="A10" s="1">
        <v>8</v>
      </c>
      <c r="B10" s="1">
        <f t="shared" si="0"/>
        <v>6754.8544000000002</v>
      </c>
      <c r="C10" s="1">
        <f t="shared" si="1"/>
        <v>6842.2853232979814</v>
      </c>
      <c r="D10">
        <f>0.14615/1000</f>
        <v>1.4615E-4</v>
      </c>
      <c r="I10" s="1"/>
      <c r="J10" s="1">
        <f t="shared" si="3"/>
        <v>0</v>
      </c>
      <c r="K10" s="1">
        <v>9.49</v>
      </c>
    </row>
    <row r="11" spans="1:12" x14ac:dyDescent="0.25">
      <c r="A11" s="1">
        <v>9</v>
      </c>
      <c r="B11" s="1">
        <f t="shared" si="0"/>
        <v>7599.2111999999997</v>
      </c>
      <c r="C11" s="1">
        <f t="shared" si="1"/>
        <v>7777.2592938248563</v>
      </c>
      <c r="D11">
        <f>0.12858/1000</f>
        <v>1.2857999999999999E-4</v>
      </c>
      <c r="I11" s="1">
        <v>9000</v>
      </c>
      <c r="J11" s="1">
        <f t="shared" si="3"/>
        <v>10.673999999999999</v>
      </c>
      <c r="K11" s="1">
        <v>10.67</v>
      </c>
    </row>
    <row r="12" spans="1:12" x14ac:dyDescent="0.25">
      <c r="A12" s="1">
        <v>10</v>
      </c>
      <c r="B12" s="1">
        <f t="shared" si="0"/>
        <v>8443.5679999999993</v>
      </c>
      <c r="C12" s="1">
        <f t="shared" si="1"/>
        <v>8580.0085800085799</v>
      </c>
      <c r="D12">
        <f>0.11655/1000</f>
        <v>1.1655E-4</v>
      </c>
      <c r="I12" s="1">
        <v>10000</v>
      </c>
      <c r="J12" s="1">
        <f t="shared" si="3"/>
        <v>11.86</v>
      </c>
      <c r="K12" s="1">
        <v>11.877000000000001</v>
      </c>
    </row>
    <row r="13" spans="1:12" x14ac:dyDescent="0.25"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valdez cruz</dc:creator>
  <cp:lastModifiedBy>marco antonio valdez cruz</cp:lastModifiedBy>
  <dcterms:created xsi:type="dcterms:W3CDTF">2021-12-20T05:22:52Z</dcterms:created>
  <dcterms:modified xsi:type="dcterms:W3CDTF">2021-12-24T03:40:19Z</dcterms:modified>
</cp:coreProperties>
</file>