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1\"/>
    </mc:Choice>
  </mc:AlternateContent>
  <xr:revisionPtr revIDLastSave="0" documentId="13_ncr:1_{BDBA16AF-B9ED-44DE-AAEF-812933201638}" xr6:coauthVersionLast="47" xr6:coauthVersionMax="47" xr10:uidLastSave="{00000000-0000-0000-0000-000000000000}"/>
  <bookViews>
    <workbookView xWindow="-120" yWindow="-120" windowWidth="20730" windowHeight="11160" xr2:uid="{AE666647-6129-4DD5-89C6-B246FAA24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8" i="1" l="1"/>
  <c r="AG16" i="1"/>
  <c r="AI19" i="1"/>
  <c r="AH18" i="1"/>
  <c r="AH17" i="1"/>
  <c r="AG19" i="1"/>
  <c r="AG17" i="1"/>
  <c r="U39" i="1"/>
  <c r="R41" i="1"/>
  <c r="Q41" i="1"/>
  <c r="T40" i="1"/>
  <c r="Q40" i="1"/>
  <c r="V32" i="1"/>
  <c r="W32" i="1"/>
  <c r="X32" i="1"/>
  <c r="V33" i="1"/>
  <c r="W33" i="1"/>
  <c r="X33" i="1"/>
  <c r="V34" i="1"/>
  <c r="W34" i="1"/>
  <c r="X34" i="1"/>
  <c r="V35" i="1"/>
  <c r="W35" i="1"/>
  <c r="X35" i="1"/>
  <c r="U33" i="1"/>
  <c r="U34" i="1"/>
  <c r="U35" i="1"/>
  <c r="U32" i="1"/>
  <c r="S36" i="1"/>
  <c r="R36" i="1"/>
  <c r="Q36" i="1"/>
  <c r="R35" i="1"/>
  <c r="Q35" i="1"/>
  <c r="T34" i="1"/>
  <c r="T36" i="1" s="1"/>
  <c r="R34" i="1"/>
  <c r="Q34" i="1"/>
  <c r="Y33" i="1"/>
  <c r="Y32" i="1"/>
  <c r="R32" i="1"/>
  <c r="U27" i="1"/>
  <c r="Q42" i="1"/>
  <c r="Q43" i="1"/>
  <c r="U41" i="1" s="1"/>
  <c r="T41" i="1"/>
  <c r="T43" i="1" s="1"/>
  <c r="X39" i="1" s="1"/>
  <c r="S43" i="1"/>
  <c r="W40" i="1" s="1"/>
  <c r="V27" i="1"/>
  <c r="S25" i="1"/>
  <c r="T24" i="1"/>
  <c r="T25" i="1"/>
  <c r="T26" i="1"/>
  <c r="S24" i="1"/>
  <c r="Q28" i="1"/>
  <c r="X24" i="1"/>
  <c r="T28" i="1"/>
  <c r="X27" i="1" s="1"/>
  <c r="R28" i="1"/>
  <c r="V25" i="1" s="1"/>
  <c r="Q25" i="1"/>
  <c r="V16" i="1"/>
  <c r="W16" i="1"/>
  <c r="X16" i="1"/>
  <c r="V17" i="1"/>
  <c r="Y17" i="1" s="1"/>
  <c r="W17" i="1"/>
  <c r="X17" i="1"/>
  <c r="V18" i="1"/>
  <c r="W18" i="1"/>
  <c r="Y18" i="1" s="1"/>
  <c r="X18" i="1"/>
  <c r="V19" i="1"/>
  <c r="W19" i="1"/>
  <c r="X19" i="1"/>
  <c r="U17" i="1"/>
  <c r="U18" i="1"/>
  <c r="U19" i="1"/>
  <c r="U16" i="1"/>
  <c r="S19" i="1"/>
  <c r="R19" i="1"/>
  <c r="R20" i="1" s="1"/>
  <c r="S17" i="1"/>
  <c r="Q19" i="1"/>
  <c r="Q18" i="1"/>
  <c r="Q17" i="1"/>
  <c r="Q20" i="1"/>
  <c r="Y19" i="1"/>
  <c r="T20" i="1"/>
  <c r="Y16" i="1"/>
  <c r="C5" i="1"/>
  <c r="C4" i="1"/>
  <c r="B5" i="1"/>
  <c r="B4" i="1"/>
  <c r="C2" i="1"/>
  <c r="F12" i="1"/>
  <c r="F11" i="1"/>
  <c r="F10" i="1"/>
  <c r="D6" i="1"/>
  <c r="H2" i="1" s="1"/>
  <c r="O3" i="1"/>
  <c r="AH19" i="1" l="1"/>
  <c r="AI16" i="1"/>
  <c r="AI17" i="1"/>
  <c r="AF19" i="1"/>
  <c r="AJ19" i="1" s="1"/>
  <c r="AI18" i="1"/>
  <c r="AH16" i="1"/>
  <c r="W42" i="1"/>
  <c r="W41" i="1"/>
  <c r="Y35" i="1"/>
  <c r="Y34" i="1"/>
  <c r="U40" i="1"/>
  <c r="R43" i="1"/>
  <c r="U42" i="1"/>
  <c r="X40" i="1"/>
  <c r="X41" i="1"/>
  <c r="X42" i="1"/>
  <c r="W39" i="1"/>
  <c r="X25" i="1"/>
  <c r="X26" i="1"/>
  <c r="S28" i="1"/>
  <c r="V26" i="1"/>
  <c r="V24" i="1"/>
  <c r="S20" i="1"/>
  <c r="H5" i="1"/>
  <c r="H4" i="1"/>
  <c r="H3" i="1"/>
  <c r="E4" i="1"/>
  <c r="C6" i="1"/>
  <c r="G4" i="1" s="1"/>
  <c r="B6" i="1"/>
  <c r="F5" i="1" s="1"/>
  <c r="AF16" i="1" l="1"/>
  <c r="AJ16" i="1" s="1"/>
  <c r="AF18" i="1"/>
  <c r="AJ18" i="1" s="1"/>
  <c r="AF17" i="1"/>
  <c r="AJ17" i="1" s="1"/>
  <c r="V41" i="1"/>
  <c r="Y41" i="1" s="1"/>
  <c r="V42" i="1"/>
  <c r="Y42" i="1" s="1"/>
  <c r="V39" i="1"/>
  <c r="Y39" i="1" s="1"/>
  <c r="V40" i="1"/>
  <c r="Y40" i="1" s="1"/>
  <c r="W27" i="1"/>
  <c r="W24" i="1"/>
  <c r="W26" i="1"/>
  <c r="W25" i="1"/>
  <c r="U24" i="1"/>
  <c r="Y24" i="1" s="1"/>
  <c r="U26" i="1"/>
  <c r="Y26" i="1" s="1"/>
  <c r="Y27" i="1"/>
  <c r="U25" i="1"/>
  <c r="Y25" i="1" s="1"/>
  <c r="E6" i="1"/>
  <c r="I4" i="1" s="1"/>
  <c r="F2" i="1"/>
  <c r="G2" i="1"/>
  <c r="G3" i="1"/>
  <c r="G5" i="1"/>
  <c r="F3" i="1"/>
  <c r="F4" i="1"/>
  <c r="J4" i="1" l="1"/>
  <c r="I2" i="1"/>
  <c r="J2" i="1" s="1"/>
  <c r="I3" i="1"/>
  <c r="J3" i="1" s="1"/>
  <c r="I5" i="1"/>
  <c r="J5" i="1" s="1"/>
  <c r="N1" i="1" l="1" a="1"/>
  <c r="N1" i="1" s="1"/>
  <c r="N5" i="1" s="1"/>
  <c r="O2" i="1" s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<sst xmlns="http://schemas.openxmlformats.org/spreadsheetml/2006/main" count="84" uniqueCount="18">
  <si>
    <t xml:space="preserve">Criterios </t>
  </si>
  <si>
    <t xml:space="preserve">Resolución </t>
  </si>
  <si>
    <t xml:space="preserve">Torque </t>
  </si>
  <si>
    <t xml:space="preserve">Precio </t>
  </si>
  <si>
    <t xml:space="preserve">Consumo energético </t>
  </si>
  <si>
    <t xml:space="preserve">Matriz normalizada </t>
  </si>
  <si>
    <t xml:space="preserve">Ponderación </t>
  </si>
  <si>
    <t>Total</t>
  </si>
  <si>
    <t xml:space="preserve">Criterios /Opción </t>
  </si>
  <si>
    <t>A</t>
  </si>
  <si>
    <t>B</t>
  </si>
  <si>
    <t xml:space="preserve">Priorización </t>
  </si>
  <si>
    <t xml:space="preserve"> </t>
  </si>
  <si>
    <t>Opciones</t>
  </si>
  <si>
    <t>C</t>
  </si>
  <si>
    <t>D</t>
  </si>
  <si>
    <t>Ponderación</t>
  </si>
  <si>
    <t>Criterios/   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</si>
</sst>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6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BA8B-1E78-41BE-BF81-CE00AEB5BA0B}">
  <dimension ref="A1:AJ43"/>
  <sheetViews>
    <sheetView tabSelected="1" topLeftCell="O9" zoomScaleNormal="100" workbookViewId="0">
      <selection activeCell="AA15" sqref="AA15:AF20"/>
    </sheetView>
  </sheetViews>
  <sheetFormatPr baseColWidth="10" defaultRowHeight="15" x14ac:dyDescent="0.25"/>
  <cols>
    <col min="1" max="1" width="14.5703125" customWidth="1"/>
    <col min="4" max="4" width="13" customWidth="1"/>
    <col min="5" max="5" width="12.28515625" customWidth="1"/>
    <col min="6" max="6" width="12.42578125" customWidth="1"/>
    <col min="7" max="7" width="6.42578125" customWidth="1"/>
    <col min="8" max="8" width="5.7109375" customWidth="1"/>
    <col min="9" max="9" width="6.5703125" customWidth="1"/>
    <col min="10" max="10" width="12.140625" customWidth="1"/>
    <col min="17" max="24" width="5.85546875" customWidth="1"/>
    <col min="25" max="25" width="13.85546875" customWidth="1"/>
    <col min="27" max="27" width="12.85546875" customWidth="1"/>
    <col min="32" max="32" width="19" customWidth="1"/>
  </cols>
  <sheetData>
    <row r="1" spans="1:36" ht="30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9" t="s">
        <v>5</v>
      </c>
      <c r="G1" s="9"/>
      <c r="H1" s="9"/>
      <c r="I1" s="9"/>
      <c r="J1" s="6" t="s">
        <v>6</v>
      </c>
      <c r="N1" cm="1">
        <f t="array" ref="N1:N4">MMULT(B2:E5,J2:J5)</f>
        <v>1.2452631578947366</v>
      </c>
    </row>
    <row r="2" spans="1:36" x14ac:dyDescent="0.25">
      <c r="A2" s="3" t="s">
        <v>1</v>
      </c>
      <c r="B2" s="1">
        <v>1</v>
      </c>
      <c r="C2" s="1">
        <f>1/B3</f>
        <v>0.33333333333333331</v>
      </c>
      <c r="D2" s="1">
        <v>7</v>
      </c>
      <c r="E2" s="1">
        <v>5</v>
      </c>
      <c r="F2" s="1">
        <f>B2/B$6</f>
        <v>0.23026315789473681</v>
      </c>
      <c r="G2" s="1">
        <f t="shared" ref="G2:I5" si="0">C2/C$6</f>
        <v>0.21</v>
      </c>
      <c r="H2" s="1">
        <f t="shared" si="0"/>
        <v>0.35</v>
      </c>
      <c r="I2" s="1">
        <f t="shared" si="0"/>
        <v>0.375</v>
      </c>
      <c r="J2" s="1">
        <f>AVERAGE(F2:I2)</f>
        <v>0.29131578947368419</v>
      </c>
      <c r="N2">
        <v>2.48</v>
      </c>
      <c r="O2">
        <f>(N5-4)/3</f>
        <v>8.971762740183771E-2</v>
      </c>
    </row>
    <row r="3" spans="1:36" x14ac:dyDescent="0.25">
      <c r="A3" s="3" t="s">
        <v>2</v>
      </c>
      <c r="B3" s="1">
        <v>3</v>
      </c>
      <c r="C3" s="1">
        <v>1</v>
      </c>
      <c r="D3" s="1">
        <v>9</v>
      </c>
      <c r="E3" s="1">
        <v>7</v>
      </c>
      <c r="F3" s="1">
        <f>B3/B$6</f>
        <v>0.6907894736842104</v>
      </c>
      <c r="G3" s="1">
        <f t="shared" si="0"/>
        <v>0.63</v>
      </c>
      <c r="H3" s="1">
        <f t="shared" si="0"/>
        <v>0.45</v>
      </c>
      <c r="I3" s="1">
        <f t="shared" si="0"/>
        <v>0.52500000000000002</v>
      </c>
      <c r="J3" s="1">
        <f>AVERAGE(F3:I3)</f>
        <v>0.57394736842105265</v>
      </c>
      <c r="N3">
        <v>0.17994987468671678</v>
      </c>
      <c r="O3">
        <f>(1.98*2)/4</f>
        <v>0.99</v>
      </c>
    </row>
    <row r="4" spans="1:36" x14ac:dyDescent="0.25">
      <c r="A4" s="3" t="s">
        <v>3</v>
      </c>
      <c r="B4" s="1">
        <f>1/D2</f>
        <v>0.14285714285714285</v>
      </c>
      <c r="C4" s="1">
        <f>1/D3</f>
        <v>0.1111111111111111</v>
      </c>
      <c r="D4" s="1">
        <v>1</v>
      </c>
      <c r="E4" s="1">
        <f>1/D5</f>
        <v>0.33333333333333331</v>
      </c>
      <c r="F4" s="1">
        <f>B4/B$6</f>
        <v>3.2894736842105254E-2</v>
      </c>
      <c r="G4" s="1">
        <f t="shared" si="0"/>
        <v>7.0000000000000007E-2</v>
      </c>
      <c r="H4" s="1">
        <f t="shared" si="0"/>
        <v>0.05</v>
      </c>
      <c r="I4" s="1">
        <f t="shared" si="0"/>
        <v>2.4999999999999998E-2</v>
      </c>
      <c r="J4" s="1">
        <f>AVERAGE(F4:I4)</f>
        <v>4.4473684210526311E-2</v>
      </c>
      <c r="N4">
        <v>0.36393984962406012</v>
      </c>
      <c r="O4">
        <f>O2/O3</f>
        <v>9.0623866062462338E-2</v>
      </c>
    </row>
    <row r="5" spans="1:36" ht="34.5" customHeight="1" x14ac:dyDescent="0.25">
      <c r="A5" s="4" t="s">
        <v>4</v>
      </c>
      <c r="B5" s="1">
        <f>1/E2</f>
        <v>0.2</v>
      </c>
      <c r="C5" s="1">
        <f>1/E3</f>
        <v>0.14285714285714285</v>
      </c>
      <c r="D5" s="1">
        <v>3</v>
      </c>
      <c r="E5" s="1">
        <v>1</v>
      </c>
      <c r="F5" s="1">
        <f>B5/B$6</f>
        <v>4.6052631578947366E-2</v>
      </c>
      <c r="G5" s="1">
        <f>C5/C$6</f>
        <v>0.09</v>
      </c>
      <c r="H5" s="1">
        <f>D5/D$6</f>
        <v>0.15</v>
      </c>
      <c r="I5" s="1">
        <f t="shared" si="0"/>
        <v>7.4999999999999997E-2</v>
      </c>
      <c r="J5" s="1">
        <f>AVERAGE(F5:I5)</f>
        <v>9.0263157894736837E-2</v>
      </c>
      <c r="L5" t="s">
        <v>12</v>
      </c>
      <c r="N5">
        <f>SUM(_xlfn.ANCHORARRAY(N1))</f>
        <v>4.2691528822055131</v>
      </c>
    </row>
    <row r="6" spans="1:36" x14ac:dyDescent="0.25">
      <c r="A6" s="3" t="s">
        <v>7</v>
      </c>
      <c r="B6" s="1">
        <f>SUM(B2:B5)</f>
        <v>4.3428571428571434</v>
      </c>
      <c r="C6" s="1">
        <f>SUM(C2:C5)</f>
        <v>1.5873015873015872</v>
      </c>
      <c r="D6" s="1">
        <f>SUM(D2:D5)</f>
        <v>20</v>
      </c>
      <c r="E6" s="1">
        <f>SUM(E2:E5)</f>
        <v>13.333333333333334</v>
      </c>
      <c r="F6" s="10"/>
      <c r="G6" s="10"/>
      <c r="H6" s="10"/>
      <c r="I6" s="10"/>
      <c r="J6" s="1"/>
    </row>
    <row r="8" spans="1:36" x14ac:dyDescent="0.25">
      <c r="M8">
        <v>0.29131578947368419</v>
      </c>
    </row>
    <row r="9" spans="1:36" ht="30" customHeight="1" x14ac:dyDescent="0.25">
      <c r="A9" s="7" t="s">
        <v>8</v>
      </c>
      <c r="B9" s="3" t="s">
        <v>1</v>
      </c>
      <c r="C9" s="3" t="s">
        <v>2</v>
      </c>
      <c r="D9" s="3" t="s">
        <v>3</v>
      </c>
      <c r="E9" s="4" t="s">
        <v>4</v>
      </c>
      <c r="F9" s="5" t="s">
        <v>11</v>
      </c>
      <c r="G9" s="5"/>
      <c r="H9" s="5"/>
      <c r="I9" s="5"/>
      <c r="J9" s="1"/>
      <c r="M9">
        <v>0.57394736842105265</v>
      </c>
    </row>
    <row r="10" spans="1:36" x14ac:dyDescent="0.25">
      <c r="A10" s="3" t="s">
        <v>9</v>
      </c>
      <c r="B10" s="1">
        <v>0.66886446899999996</v>
      </c>
      <c r="C10" s="1">
        <v>0.28283902</v>
      </c>
      <c r="D10" s="1">
        <v>0.24310098499999999</v>
      </c>
      <c r="E10" s="1">
        <v>0.64861912899999996</v>
      </c>
      <c r="F10" s="8">
        <f>SUMPRODUCT(B10:E10,B13:$E$13)</f>
        <v>0.53564648151078942</v>
      </c>
      <c r="G10" s="1"/>
      <c r="H10" s="1"/>
      <c r="I10" s="1"/>
      <c r="J10" s="1"/>
      <c r="M10">
        <v>4.4473684210526311E-2</v>
      </c>
    </row>
    <row r="11" spans="1:36" x14ac:dyDescent="0.25">
      <c r="A11" s="3" t="s">
        <v>10</v>
      </c>
      <c r="B11" s="1">
        <v>6.3736264000000001E-2</v>
      </c>
      <c r="C11" s="1">
        <v>7.3772110000000002E-2</v>
      </c>
      <c r="D11" s="1">
        <v>0.66869686500000003</v>
      </c>
      <c r="E11" s="1">
        <v>0.294637749</v>
      </c>
      <c r="F11" s="1">
        <f>SUMPRODUCT(B11:E11,B$13:$E13)</f>
        <v>0.11440658832789473</v>
      </c>
      <c r="G11" s="1"/>
      <c r="H11" s="1"/>
      <c r="I11" s="1"/>
      <c r="J11" s="1"/>
      <c r="M11">
        <v>9.0263157894736837E-2</v>
      </c>
    </row>
    <row r="12" spans="1:36" ht="29.25" customHeight="1" x14ac:dyDescent="0.25">
      <c r="A12" s="4" t="s">
        <v>4</v>
      </c>
      <c r="B12" s="1">
        <v>0.267399267</v>
      </c>
      <c r="C12" s="1">
        <v>0.64338887</v>
      </c>
      <c r="D12" s="1">
        <v>8.8202119999999995E-2</v>
      </c>
      <c r="E12" s="1">
        <v>5.6743122E-2</v>
      </c>
      <c r="F12" s="1">
        <f>SUMPRODUCT(B12:E12,B$13:$E13)</f>
        <v>0.34994692882710526</v>
      </c>
      <c r="G12" s="1"/>
      <c r="H12" s="1"/>
      <c r="I12" s="1"/>
      <c r="J12" s="1"/>
    </row>
    <row r="13" spans="1:36" x14ac:dyDescent="0.25">
      <c r="A13" s="4" t="s">
        <v>6</v>
      </c>
      <c r="B13" s="1">
        <v>0.57394736842105265</v>
      </c>
      <c r="C13" s="1">
        <v>0.29131578947368419</v>
      </c>
      <c r="D13" s="1">
        <v>4.4473684210526311E-2</v>
      </c>
      <c r="E13" s="1">
        <v>9.0263157894736837E-2</v>
      </c>
      <c r="F13" s="1"/>
      <c r="G13" s="1"/>
      <c r="H13" s="1"/>
      <c r="I13" s="1"/>
      <c r="J13" s="1"/>
    </row>
    <row r="15" spans="1:36" ht="33" customHeight="1" x14ac:dyDescent="0.25">
      <c r="P15" s="2" t="s">
        <v>13</v>
      </c>
      <c r="Q15" s="3" t="s">
        <v>9</v>
      </c>
      <c r="R15" s="3" t="s">
        <v>10</v>
      </c>
      <c r="S15" s="3" t="s">
        <v>14</v>
      </c>
      <c r="T15" s="4" t="s">
        <v>15</v>
      </c>
      <c r="U15" s="9" t="s">
        <v>5</v>
      </c>
      <c r="V15" s="9"/>
      <c r="W15" s="9"/>
      <c r="X15" s="9"/>
      <c r="Y15" s="6" t="s">
        <v>6</v>
      </c>
      <c r="AA15" s="7" t="s">
        <v>17</v>
      </c>
      <c r="AB15" s="3" t="s">
        <v>1</v>
      </c>
      <c r="AC15" s="3" t="s">
        <v>2</v>
      </c>
      <c r="AD15" s="3" t="s">
        <v>3</v>
      </c>
      <c r="AE15" s="4" t="s">
        <v>4</v>
      </c>
      <c r="AF15" s="6" t="s">
        <v>11</v>
      </c>
      <c r="AG15" s="5"/>
      <c r="AH15" s="5"/>
      <c r="AI15" s="5"/>
      <c r="AJ15" s="6" t="s">
        <v>6</v>
      </c>
    </row>
    <row r="16" spans="1:36" x14ac:dyDescent="0.25">
      <c r="I16" t="s">
        <v>11</v>
      </c>
      <c r="P16" s="3" t="s">
        <v>9</v>
      </c>
      <c r="Q16" s="1">
        <v>1</v>
      </c>
      <c r="R16" s="1">
        <v>5</v>
      </c>
      <c r="S16" s="1">
        <v>3</v>
      </c>
      <c r="T16" s="1">
        <v>5</v>
      </c>
      <c r="U16" s="1">
        <f>Q16/Q$20</f>
        <v>0.57692307692307698</v>
      </c>
      <c r="V16" s="1">
        <f t="shared" ref="V16:X19" si="1">R16/R$20</f>
        <v>0.5</v>
      </c>
      <c r="W16" s="1">
        <f t="shared" si="1"/>
        <v>0.64285714285714279</v>
      </c>
      <c r="X16" s="1">
        <f t="shared" si="1"/>
        <v>0.5</v>
      </c>
      <c r="Y16" s="1">
        <f>AVERAGE(U16:X16)</f>
        <v>0.55494505494505497</v>
      </c>
      <c r="AA16" s="3" t="s">
        <v>9</v>
      </c>
      <c r="AB16" s="1">
        <v>0.55494505494505497</v>
      </c>
      <c r="AC16" s="1">
        <v>0.10104391101418733</v>
      </c>
      <c r="AD16" s="1">
        <v>0.27438388236260575</v>
      </c>
      <c r="AE16" s="1">
        <v>0.39358974358974352</v>
      </c>
      <c r="AF16" s="1">
        <f>SUMPRODUCT(AB16:AE16,$AB$20:$AE$20)</f>
        <v>0.26738765892544231</v>
      </c>
      <c r="AG16" s="1" t="e">
        <f t="shared" ref="AG16:AG19" si="2">AC16/AC$43</f>
        <v>#DIV/0!</v>
      </c>
      <c r="AH16" s="1" t="e">
        <f t="shared" ref="AH16:AH19" si="3">AD16/AD$43</f>
        <v>#DIV/0!</v>
      </c>
      <c r="AI16" s="1" t="e">
        <f t="shared" ref="AI16:AI19" si="4">AE16/AE$43</f>
        <v>#DIV/0!</v>
      </c>
      <c r="AJ16" s="1" t="e">
        <f>AVERAGE(AF16:AI16)</f>
        <v>#DIV/0!</v>
      </c>
    </row>
    <row r="17" spans="16:36" x14ac:dyDescent="0.25">
      <c r="P17" s="3" t="s">
        <v>10</v>
      </c>
      <c r="Q17" s="1">
        <f>1/R16</f>
        <v>0.2</v>
      </c>
      <c r="R17" s="1">
        <v>1</v>
      </c>
      <c r="S17" s="1">
        <f>1/R18</f>
        <v>0.33333333333333331</v>
      </c>
      <c r="T17" s="1">
        <v>1</v>
      </c>
      <c r="U17" s="1">
        <f t="shared" ref="U17:U19" si="5">Q17/Q$20</f>
        <v>0.1153846153846154</v>
      </c>
      <c r="V17" s="1">
        <f t="shared" si="1"/>
        <v>0.1</v>
      </c>
      <c r="W17" s="1">
        <f t="shared" si="1"/>
        <v>7.1428571428571425E-2</v>
      </c>
      <c r="X17" s="1">
        <f t="shared" si="1"/>
        <v>0.1</v>
      </c>
      <c r="Y17" s="1">
        <f>AVERAGE(U17:X17)</f>
        <v>9.6703296703296693E-2</v>
      </c>
      <c r="AA17" s="3" t="s">
        <v>10</v>
      </c>
      <c r="AB17" s="1">
        <v>9.6703296703296693E-2</v>
      </c>
      <c r="AC17" s="1">
        <v>4.799969478329906E-2</v>
      </c>
      <c r="AD17" s="1">
        <v>0.56600878994496018</v>
      </c>
      <c r="AE17" s="1">
        <v>0.16452991452991453</v>
      </c>
      <c r="AF17" s="1">
        <f t="shared" ref="AF17:AF19" si="6">SUMPRODUCT(AB17:AE17,$AB$20:$AE$20)</f>
        <v>9.5743981567732533E-2</v>
      </c>
      <c r="AG17" s="1" t="e">
        <f t="shared" si="2"/>
        <v>#DIV/0!</v>
      </c>
      <c r="AH17" s="1" t="e">
        <f t="shared" si="3"/>
        <v>#DIV/0!</v>
      </c>
      <c r="AI17" s="1" t="e">
        <f t="shared" si="4"/>
        <v>#DIV/0!</v>
      </c>
      <c r="AJ17" s="1" t="e">
        <f>AVERAGE(AF17:AI17)</f>
        <v>#DIV/0!</v>
      </c>
    </row>
    <row r="18" spans="16:36" x14ac:dyDescent="0.25">
      <c r="P18" s="3" t="s">
        <v>14</v>
      </c>
      <c r="Q18" s="1">
        <f>1/S16</f>
        <v>0.33333333333333331</v>
      </c>
      <c r="R18" s="1">
        <v>3</v>
      </c>
      <c r="S18" s="1">
        <v>1</v>
      </c>
      <c r="T18" s="1">
        <v>3</v>
      </c>
      <c r="U18" s="1">
        <f t="shared" si="5"/>
        <v>0.19230769230769232</v>
      </c>
      <c r="V18" s="1">
        <f t="shared" si="1"/>
        <v>0.3</v>
      </c>
      <c r="W18" s="1">
        <f t="shared" si="1"/>
        <v>0.21428571428571427</v>
      </c>
      <c r="X18" s="1">
        <f t="shared" si="1"/>
        <v>0.3</v>
      </c>
      <c r="Y18" s="1">
        <f>AVERAGE(U18:X18)</f>
        <v>0.25164835164835164</v>
      </c>
      <c r="AA18" s="3" t="s">
        <v>14</v>
      </c>
      <c r="AB18" s="1">
        <v>0.25164835164835164</v>
      </c>
      <c r="AC18" s="1">
        <v>0.20827486744333837</v>
      </c>
      <c r="AD18" s="1">
        <v>4.6299186724718638E-2</v>
      </c>
      <c r="AE18" s="1">
        <v>4.8290598290598293E-2</v>
      </c>
      <c r="AF18" s="1">
        <f t="shared" si="6"/>
        <v>0.19926590761547341</v>
      </c>
      <c r="AG18" s="1" t="e">
        <f t="shared" si="2"/>
        <v>#DIV/0!</v>
      </c>
      <c r="AH18" s="1" t="e">
        <f t="shared" si="3"/>
        <v>#DIV/0!</v>
      </c>
      <c r="AI18" s="1" t="e">
        <f t="shared" si="4"/>
        <v>#DIV/0!</v>
      </c>
      <c r="AJ18" s="1" t="e">
        <f>AVERAGE(AF18:AI18)</f>
        <v>#DIV/0!</v>
      </c>
    </row>
    <row r="19" spans="16:36" x14ac:dyDescent="0.25">
      <c r="P19" s="4" t="s">
        <v>15</v>
      </c>
      <c r="Q19" s="1">
        <f>1/T16</f>
        <v>0.2</v>
      </c>
      <c r="R19" s="1">
        <f>1/T17</f>
        <v>1</v>
      </c>
      <c r="S19" s="1">
        <f>1/T18</f>
        <v>0.33333333333333331</v>
      </c>
      <c r="T19" s="1">
        <v>1</v>
      </c>
      <c r="U19" s="1">
        <f t="shared" si="5"/>
        <v>0.1153846153846154</v>
      </c>
      <c r="V19" s="1">
        <f t="shared" si="1"/>
        <v>0.1</v>
      </c>
      <c r="W19" s="1">
        <f t="shared" si="1"/>
        <v>7.1428571428571425E-2</v>
      </c>
      <c r="X19" s="1">
        <f t="shared" si="1"/>
        <v>0.1</v>
      </c>
      <c r="Y19" s="1">
        <f>AVERAGE(U19:X19)</f>
        <v>9.6703296703296693E-2</v>
      </c>
      <c r="AA19" s="4" t="s">
        <v>15</v>
      </c>
      <c r="AB19" s="1">
        <v>9.6703296703296693E-2</v>
      </c>
      <c r="AC19" s="1">
        <v>0.64268152675917534</v>
      </c>
      <c r="AD19" s="1">
        <v>0.11330814096771544</v>
      </c>
      <c r="AE19" s="1">
        <v>0.39358974358974352</v>
      </c>
      <c r="AF19" s="8">
        <f t="shared" si="6"/>
        <v>0.43760245189135183</v>
      </c>
      <c r="AG19" s="1" t="e">
        <f t="shared" si="2"/>
        <v>#DIV/0!</v>
      </c>
      <c r="AH19" s="1" t="e">
        <f t="shared" si="3"/>
        <v>#DIV/0!</v>
      </c>
      <c r="AI19" s="1" t="e">
        <f t="shared" si="4"/>
        <v>#DIV/0!</v>
      </c>
      <c r="AJ19" s="1" t="e">
        <f>AVERAGE(AF19:AI19)</f>
        <v>#DIV/0!</v>
      </c>
    </row>
    <row r="20" spans="16:36" x14ac:dyDescent="0.25">
      <c r="P20" s="3" t="s">
        <v>7</v>
      </c>
      <c r="Q20" s="1">
        <f>SUM(Q16:Q19)</f>
        <v>1.7333333333333332</v>
      </c>
      <c r="R20" s="1">
        <f>SUM(R16:R19)</f>
        <v>10</v>
      </c>
      <c r="S20" s="1">
        <f>SUM(S16:S19)</f>
        <v>4.666666666666667</v>
      </c>
      <c r="T20" s="1">
        <f>SUM(T16:T19)</f>
        <v>10</v>
      </c>
      <c r="U20" s="10"/>
      <c r="V20" s="10"/>
      <c r="W20" s="10"/>
      <c r="X20" s="10"/>
      <c r="Y20" s="1"/>
      <c r="AA20" s="3" t="s">
        <v>16</v>
      </c>
      <c r="AB20" s="1">
        <v>0.29131578947368419</v>
      </c>
      <c r="AC20" s="1">
        <v>0.57394736842105265</v>
      </c>
      <c r="AD20" s="1">
        <v>4.4473684210526311E-2</v>
      </c>
      <c r="AE20" s="1">
        <v>9.0263157894736837E-2</v>
      </c>
      <c r="AF20" s="11"/>
      <c r="AG20" s="11"/>
      <c r="AH20" s="11"/>
      <c r="AI20" s="11"/>
      <c r="AJ20" s="1"/>
    </row>
    <row r="23" spans="16:36" x14ac:dyDescent="0.25">
      <c r="P23" s="2" t="s">
        <v>13</v>
      </c>
      <c r="Q23" s="3" t="s">
        <v>9</v>
      </c>
      <c r="R23" s="3" t="s">
        <v>10</v>
      </c>
      <c r="S23" s="3" t="s">
        <v>14</v>
      </c>
      <c r="T23" s="4" t="s">
        <v>15</v>
      </c>
      <c r="U23" s="9" t="s">
        <v>5</v>
      </c>
      <c r="V23" s="9"/>
      <c r="W23" s="9"/>
      <c r="X23" s="9"/>
      <c r="Y23" s="6" t="s">
        <v>6</v>
      </c>
    </row>
    <row r="24" spans="16:36" x14ac:dyDescent="0.25">
      <c r="P24" s="3" t="s">
        <v>9</v>
      </c>
      <c r="Q24" s="1">
        <v>1</v>
      </c>
      <c r="R24" s="1">
        <v>3</v>
      </c>
      <c r="S24" s="1">
        <f>1/Q26</f>
        <v>0.33333333333333331</v>
      </c>
      <c r="T24" s="1">
        <f>1/Q27</f>
        <v>0.14285714285714285</v>
      </c>
      <c r="U24" s="1">
        <f>Q24/Q$28</f>
        <v>8.8235294117647065E-2</v>
      </c>
      <c r="V24" s="1">
        <f t="shared" ref="V24:X27" si="7">R24/R$28</f>
        <v>0.16666666666666666</v>
      </c>
      <c r="W24" s="1">
        <f t="shared" si="7"/>
        <v>5.1020408163265307E-2</v>
      </c>
      <c r="X24" s="1">
        <f t="shared" si="7"/>
        <v>9.8253275109170299E-2</v>
      </c>
      <c r="Y24" s="1">
        <f>AVERAGE(U24:X24)</f>
        <v>0.10104391101418733</v>
      </c>
    </row>
    <row r="25" spans="16:36" x14ac:dyDescent="0.25">
      <c r="P25" s="3" t="s">
        <v>10</v>
      </c>
      <c r="Q25" s="1">
        <f>1/R24</f>
        <v>0.33333333333333331</v>
      </c>
      <c r="R25" s="1">
        <v>1</v>
      </c>
      <c r="S25" s="1">
        <f>1/R26</f>
        <v>0.2</v>
      </c>
      <c r="T25" s="1">
        <f>1/R27</f>
        <v>0.1111111111111111</v>
      </c>
      <c r="U25" s="1">
        <f t="shared" ref="U25:U27" si="8">Q25/Q$28</f>
        <v>2.9411764705882356E-2</v>
      </c>
      <c r="V25" s="1">
        <f t="shared" si="7"/>
        <v>5.5555555555555552E-2</v>
      </c>
      <c r="W25" s="1">
        <f t="shared" si="7"/>
        <v>3.0612244897959186E-2</v>
      </c>
      <c r="X25" s="1">
        <f t="shared" si="7"/>
        <v>7.6419213973799124E-2</v>
      </c>
      <c r="Y25" s="1">
        <f>AVERAGE(U25:X25)</f>
        <v>4.799969478329906E-2</v>
      </c>
    </row>
    <row r="26" spans="16:36" x14ac:dyDescent="0.25">
      <c r="P26" s="3" t="s">
        <v>14</v>
      </c>
      <c r="Q26" s="1">
        <v>3</v>
      </c>
      <c r="R26" s="1">
        <v>5</v>
      </c>
      <c r="S26" s="1">
        <v>1</v>
      </c>
      <c r="T26" s="1">
        <f>1/S27</f>
        <v>0.2</v>
      </c>
      <c r="U26" s="1">
        <f t="shared" si="8"/>
        <v>0.26470588235294118</v>
      </c>
      <c r="V26" s="1">
        <f t="shared" si="7"/>
        <v>0.27777777777777779</v>
      </c>
      <c r="W26" s="1">
        <f t="shared" si="7"/>
        <v>0.15306122448979592</v>
      </c>
      <c r="X26" s="1">
        <f t="shared" si="7"/>
        <v>0.13755458515283844</v>
      </c>
      <c r="Y26" s="1">
        <f>AVERAGE(U26:X26)</f>
        <v>0.20827486744333837</v>
      </c>
    </row>
    <row r="27" spans="16:36" x14ac:dyDescent="0.25">
      <c r="P27" s="4" t="s">
        <v>15</v>
      </c>
      <c r="Q27" s="1">
        <v>7</v>
      </c>
      <c r="R27" s="1">
        <v>9</v>
      </c>
      <c r="S27" s="1">
        <v>5</v>
      </c>
      <c r="T27" s="1">
        <v>1</v>
      </c>
      <c r="U27" s="1">
        <f>Q27/Q$28</f>
        <v>0.61764705882352944</v>
      </c>
      <c r="V27" s="1">
        <f>R27/R$28</f>
        <v>0.5</v>
      </c>
      <c r="W27" s="1">
        <f t="shared" si="7"/>
        <v>0.76530612244897955</v>
      </c>
      <c r="X27" s="1">
        <f t="shared" si="7"/>
        <v>0.68777292576419213</v>
      </c>
      <c r="Y27" s="1">
        <f>AVERAGE(U27:X27)</f>
        <v>0.64268152675917534</v>
      </c>
    </row>
    <row r="28" spans="16:36" x14ac:dyDescent="0.25">
      <c r="P28" s="3" t="s">
        <v>7</v>
      </c>
      <c r="Q28" s="1">
        <f>SUM(Q24:Q27)</f>
        <v>11.333333333333332</v>
      </c>
      <c r="R28" s="1">
        <f>SUM(R24:R27)</f>
        <v>18</v>
      </c>
      <c r="S28" s="1">
        <f>SUM(S24:S27)</f>
        <v>6.5333333333333332</v>
      </c>
      <c r="T28" s="1">
        <f>SUM(T24:T27)</f>
        <v>1.4539682539682539</v>
      </c>
      <c r="U28" s="10"/>
      <c r="V28" s="10"/>
      <c r="W28" s="10"/>
      <c r="X28" s="10"/>
      <c r="Y28" s="1"/>
    </row>
    <row r="31" spans="16:36" x14ac:dyDescent="0.25">
      <c r="P31" s="2" t="s">
        <v>13</v>
      </c>
      <c r="Q31" s="3" t="s">
        <v>9</v>
      </c>
      <c r="R31" s="3" t="s">
        <v>10</v>
      </c>
      <c r="S31" s="3" t="s">
        <v>14</v>
      </c>
      <c r="T31" s="4" t="s">
        <v>15</v>
      </c>
      <c r="U31" s="9" t="s">
        <v>5</v>
      </c>
      <c r="V31" s="9"/>
      <c r="W31" s="9"/>
      <c r="X31" s="9"/>
      <c r="Y31" s="6" t="s">
        <v>6</v>
      </c>
    </row>
    <row r="32" spans="16:36" x14ac:dyDescent="0.25">
      <c r="P32" s="3" t="s">
        <v>9</v>
      </c>
      <c r="Q32" s="1">
        <v>1</v>
      </c>
      <c r="R32" s="1">
        <f>1/Q33</f>
        <v>0.33333333333333331</v>
      </c>
      <c r="S32" s="1">
        <v>7</v>
      </c>
      <c r="T32" s="1">
        <v>3</v>
      </c>
      <c r="U32" s="1">
        <f>Q32/Q$36</f>
        <v>0.22340425531914893</v>
      </c>
      <c r="V32" s="1">
        <f t="shared" ref="V32:X35" si="9">R32/R$36</f>
        <v>0.20270270270270269</v>
      </c>
      <c r="W32" s="1">
        <f t="shared" si="9"/>
        <v>0.35</v>
      </c>
      <c r="X32" s="1">
        <f t="shared" si="9"/>
        <v>0.3214285714285714</v>
      </c>
      <c r="Y32" s="1">
        <f>AVERAGE(U32:X32)</f>
        <v>0.27438388236260575</v>
      </c>
    </row>
    <row r="33" spans="16:25" x14ac:dyDescent="0.25">
      <c r="P33" s="3" t="s">
        <v>10</v>
      </c>
      <c r="Q33" s="1">
        <v>3</v>
      </c>
      <c r="R33" s="1">
        <v>1</v>
      </c>
      <c r="S33" s="1">
        <v>9</v>
      </c>
      <c r="T33" s="1">
        <v>5</v>
      </c>
      <c r="U33" s="1">
        <f t="shared" ref="U33:U35" si="10">Q33/Q$36</f>
        <v>0.67021276595744683</v>
      </c>
      <c r="V33" s="1">
        <f t="shared" si="9"/>
        <v>0.60810810810810811</v>
      </c>
      <c r="W33" s="1">
        <f t="shared" si="9"/>
        <v>0.45</v>
      </c>
      <c r="X33" s="1">
        <f t="shared" si="9"/>
        <v>0.5357142857142857</v>
      </c>
      <c r="Y33" s="1">
        <f>AVERAGE(U33:X33)</f>
        <v>0.56600878994496018</v>
      </c>
    </row>
    <row r="34" spans="16:25" x14ac:dyDescent="0.25">
      <c r="P34" s="3" t="s">
        <v>14</v>
      </c>
      <c r="Q34" s="1">
        <f>1/S32</f>
        <v>0.14285714285714285</v>
      </c>
      <c r="R34" s="1">
        <f>1/S33</f>
        <v>0.1111111111111111</v>
      </c>
      <c r="S34" s="1">
        <v>1</v>
      </c>
      <c r="T34" s="1">
        <f>1/S35</f>
        <v>0.33333333333333331</v>
      </c>
      <c r="U34" s="1">
        <f t="shared" si="10"/>
        <v>3.1914893617021274E-2</v>
      </c>
      <c r="V34" s="1">
        <f t="shared" si="9"/>
        <v>6.7567567567567571E-2</v>
      </c>
      <c r="W34" s="1">
        <f t="shared" si="9"/>
        <v>0.05</v>
      </c>
      <c r="X34" s="1">
        <f t="shared" si="9"/>
        <v>3.5714285714285712E-2</v>
      </c>
      <c r="Y34" s="1">
        <f>AVERAGE(U34:X34)</f>
        <v>4.6299186724718638E-2</v>
      </c>
    </row>
    <row r="35" spans="16:25" x14ac:dyDescent="0.25">
      <c r="P35" s="4" t="s">
        <v>15</v>
      </c>
      <c r="Q35" s="1">
        <f>1/T32</f>
        <v>0.33333333333333331</v>
      </c>
      <c r="R35" s="1">
        <f>1/T33</f>
        <v>0.2</v>
      </c>
      <c r="S35" s="1">
        <v>3</v>
      </c>
      <c r="T35" s="1">
        <v>1</v>
      </c>
      <c r="U35" s="1">
        <f t="shared" si="10"/>
        <v>7.4468085106382975E-2</v>
      </c>
      <c r="V35" s="1">
        <f t="shared" si="9"/>
        <v>0.12162162162162163</v>
      </c>
      <c r="W35" s="1">
        <f t="shared" si="9"/>
        <v>0.15</v>
      </c>
      <c r="X35" s="1">
        <f t="shared" si="9"/>
        <v>0.10714285714285714</v>
      </c>
      <c r="Y35" s="1">
        <f>AVERAGE(U35:X35)</f>
        <v>0.11330814096771544</v>
      </c>
    </row>
    <row r="36" spans="16:25" x14ac:dyDescent="0.25">
      <c r="P36" s="3" t="s">
        <v>7</v>
      </c>
      <c r="Q36" s="1">
        <f>SUM(Q32:Q35)</f>
        <v>4.4761904761904763</v>
      </c>
      <c r="R36" s="1">
        <f>SUM(R32:R35)</f>
        <v>1.6444444444444444</v>
      </c>
      <c r="S36" s="1">
        <f>SUM(S32:S35)</f>
        <v>20</v>
      </c>
      <c r="T36" s="1">
        <f>SUM(T32:T35)</f>
        <v>9.3333333333333339</v>
      </c>
      <c r="U36" s="10"/>
      <c r="V36" s="10"/>
      <c r="W36" s="10"/>
      <c r="X36" s="10"/>
      <c r="Y36" s="1"/>
    </row>
    <row r="38" spans="16:25" x14ac:dyDescent="0.25">
      <c r="P38" s="2" t="s">
        <v>13</v>
      </c>
      <c r="Q38" s="3" t="s">
        <v>9</v>
      </c>
      <c r="R38" s="3" t="s">
        <v>10</v>
      </c>
      <c r="S38" s="3" t="s">
        <v>14</v>
      </c>
      <c r="T38" s="4" t="s">
        <v>15</v>
      </c>
      <c r="U38" s="9" t="s">
        <v>5</v>
      </c>
      <c r="V38" s="9"/>
      <c r="W38" s="9"/>
      <c r="X38" s="9"/>
      <c r="Y38" s="6" t="s">
        <v>6</v>
      </c>
    </row>
    <row r="39" spans="16:25" x14ac:dyDescent="0.25">
      <c r="P39" s="3" t="s">
        <v>9</v>
      </c>
      <c r="Q39" s="1">
        <v>1</v>
      </c>
      <c r="R39" s="1">
        <v>3</v>
      </c>
      <c r="S39" s="1">
        <v>7</v>
      </c>
      <c r="T39" s="1">
        <v>1</v>
      </c>
      <c r="U39" s="1">
        <f>Q39/Q$43</f>
        <v>0.40384615384615385</v>
      </c>
      <c r="V39" s="1">
        <f t="shared" ref="V39:X42" si="11">R39/R$43</f>
        <v>0.41666666666666663</v>
      </c>
      <c r="W39" s="1">
        <f t="shared" si="11"/>
        <v>0.35</v>
      </c>
      <c r="X39" s="1">
        <f t="shared" si="11"/>
        <v>0.40384615384615385</v>
      </c>
      <c r="Y39" s="1">
        <f>AVERAGE(U39:X39)</f>
        <v>0.39358974358974352</v>
      </c>
    </row>
    <row r="40" spans="16:25" x14ac:dyDescent="0.25">
      <c r="P40" s="3" t="s">
        <v>10</v>
      </c>
      <c r="Q40" s="1">
        <f>1/R39</f>
        <v>0.33333333333333331</v>
      </c>
      <c r="R40" s="1">
        <v>1</v>
      </c>
      <c r="S40" s="1">
        <v>5</v>
      </c>
      <c r="T40" s="1">
        <f>1/R42</f>
        <v>0.33333333333333331</v>
      </c>
      <c r="U40" s="1">
        <f t="shared" ref="U40:U42" si="12">Q40/Q$43</f>
        <v>0.13461538461538461</v>
      </c>
      <c r="V40" s="1">
        <f t="shared" si="11"/>
        <v>0.1388888888888889</v>
      </c>
      <c r="W40" s="1">
        <f t="shared" si="11"/>
        <v>0.25</v>
      </c>
      <c r="X40" s="1">
        <f t="shared" si="11"/>
        <v>0.13461538461538461</v>
      </c>
      <c r="Y40" s="1">
        <f>AVERAGE(U40:X40)</f>
        <v>0.16452991452991453</v>
      </c>
    </row>
    <row r="41" spans="16:25" x14ac:dyDescent="0.25">
      <c r="P41" s="3" t="s">
        <v>14</v>
      </c>
      <c r="Q41" s="1">
        <f>1/S39</f>
        <v>0.14285714285714285</v>
      </c>
      <c r="R41" s="1">
        <f>1/S40</f>
        <v>0.2</v>
      </c>
      <c r="S41" s="1">
        <v>1</v>
      </c>
      <c r="T41" s="1">
        <f>1/S42</f>
        <v>0.14285714285714285</v>
      </c>
      <c r="U41" s="1">
        <f t="shared" si="12"/>
        <v>5.7692307692307689E-2</v>
      </c>
      <c r="V41" s="1">
        <f t="shared" si="11"/>
        <v>2.777777777777778E-2</v>
      </c>
      <c r="W41" s="1">
        <f t="shared" si="11"/>
        <v>0.05</v>
      </c>
      <c r="X41" s="1">
        <f t="shared" si="11"/>
        <v>5.7692307692307689E-2</v>
      </c>
      <c r="Y41" s="1">
        <f>AVERAGE(U41:X41)</f>
        <v>4.8290598290598293E-2</v>
      </c>
    </row>
    <row r="42" spans="16:25" x14ac:dyDescent="0.25">
      <c r="P42" s="4" t="s">
        <v>15</v>
      </c>
      <c r="Q42" s="1">
        <f>1/T39</f>
        <v>1</v>
      </c>
      <c r="R42" s="1">
        <v>3</v>
      </c>
      <c r="S42" s="1">
        <v>7</v>
      </c>
      <c r="T42" s="1">
        <v>1</v>
      </c>
      <c r="U42" s="1">
        <f t="shared" si="12"/>
        <v>0.40384615384615385</v>
      </c>
      <c r="V42" s="1">
        <f t="shared" si="11"/>
        <v>0.41666666666666663</v>
      </c>
      <c r="W42" s="1">
        <f t="shared" si="11"/>
        <v>0.35</v>
      </c>
      <c r="X42" s="1">
        <f t="shared" si="11"/>
        <v>0.40384615384615385</v>
      </c>
      <c r="Y42" s="1">
        <f>AVERAGE(U42:X42)</f>
        <v>0.39358974358974352</v>
      </c>
    </row>
    <row r="43" spans="16:25" x14ac:dyDescent="0.25">
      <c r="P43" s="3" t="s">
        <v>7</v>
      </c>
      <c r="Q43" s="1">
        <f>SUM(Q39:Q42)</f>
        <v>2.4761904761904763</v>
      </c>
      <c r="R43" s="1">
        <f>SUM(R39:R42)</f>
        <v>7.2</v>
      </c>
      <c r="S43" s="1">
        <f>SUM(S39:S42)</f>
        <v>20</v>
      </c>
      <c r="T43" s="1">
        <f>SUM(T39:T42)</f>
        <v>2.4761904761904763</v>
      </c>
      <c r="U43" s="10"/>
      <c r="V43" s="10"/>
      <c r="W43" s="10"/>
      <c r="X43" s="10"/>
      <c r="Y43" s="1"/>
    </row>
  </sheetData>
  <mergeCells count="10">
    <mergeCell ref="U28:X28"/>
    <mergeCell ref="U31:X31"/>
    <mergeCell ref="U36:X36"/>
    <mergeCell ref="U38:X38"/>
    <mergeCell ref="U43:X43"/>
    <mergeCell ref="F1:I1"/>
    <mergeCell ref="F6:I6"/>
    <mergeCell ref="U15:X15"/>
    <mergeCell ref="U20:X20"/>
    <mergeCell ref="U23:X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valdez cruz</dc:creator>
  <cp:lastModifiedBy>marco antonio valdez cruz</cp:lastModifiedBy>
  <dcterms:created xsi:type="dcterms:W3CDTF">2021-10-15T02:22:24Z</dcterms:created>
  <dcterms:modified xsi:type="dcterms:W3CDTF">2021-10-29T14:58:07Z</dcterms:modified>
</cp:coreProperties>
</file>