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/Desktop/universita/ISA/"/>
    </mc:Choice>
  </mc:AlternateContent>
  <xr:revisionPtr revIDLastSave="0" documentId="13_ncr:1_{A61767DF-C820-1E43-A966-7EBC3097674D}" xr6:coauthVersionLast="47" xr6:coauthVersionMax="47" xr10:uidLastSave="{00000000-0000-0000-0000-000000000000}"/>
  <bookViews>
    <workbookView xWindow="4440" yWindow="740" windowWidth="24960" windowHeight="16800" xr2:uid="{856544EB-27B6-D943-A584-EA97F785A39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C17" i="1"/>
  <c r="D17" i="1"/>
  <c r="E17" i="1"/>
  <c r="F17" i="1"/>
  <c r="C7" i="1"/>
  <c r="D7" i="1"/>
  <c r="E7" i="1"/>
  <c r="F7" i="1"/>
  <c r="C41" i="1"/>
  <c r="D41" i="1"/>
  <c r="E41" i="1"/>
  <c r="F41" i="1"/>
  <c r="C40" i="1"/>
  <c r="D40" i="1"/>
  <c r="E40" i="1"/>
  <c r="F40" i="1"/>
  <c r="C73" i="1"/>
  <c r="D73" i="1"/>
  <c r="E73" i="1"/>
  <c r="F73" i="1"/>
  <c r="C74" i="1"/>
  <c r="D74" i="1"/>
  <c r="E74" i="1"/>
  <c r="F74" i="1"/>
  <c r="C48" i="1"/>
  <c r="D48" i="1"/>
  <c r="E48" i="1"/>
  <c r="F48" i="1"/>
  <c r="C52" i="1"/>
  <c r="D52" i="1"/>
  <c r="E52" i="1"/>
  <c r="F52" i="1"/>
  <c r="C49" i="1"/>
  <c r="D49" i="1"/>
  <c r="E49" i="1"/>
  <c r="F49" i="1"/>
  <c r="C50" i="1"/>
  <c r="D50" i="1"/>
  <c r="E50" i="1"/>
  <c r="F50" i="1"/>
  <c r="C51" i="1"/>
  <c r="D51" i="1"/>
  <c r="E51" i="1"/>
  <c r="F51" i="1"/>
  <c r="C18" i="1"/>
  <c r="D18" i="1"/>
  <c r="E18" i="1"/>
  <c r="F18" i="1"/>
  <c r="C19" i="1"/>
  <c r="D19" i="1"/>
  <c r="E19" i="1"/>
  <c r="F19" i="1"/>
  <c r="C64" i="1"/>
  <c r="D64" i="1"/>
  <c r="E64" i="1"/>
  <c r="F64" i="1"/>
  <c r="C20" i="1"/>
  <c r="D20" i="1"/>
  <c r="E20" i="1"/>
  <c r="F20" i="1"/>
  <c r="C81" i="1"/>
  <c r="D81" i="1"/>
  <c r="E81" i="1"/>
  <c r="F81" i="1"/>
  <c r="C42" i="1"/>
  <c r="D42" i="1"/>
  <c r="E42" i="1"/>
  <c r="F42" i="1"/>
  <c r="C53" i="1"/>
  <c r="D53" i="1"/>
  <c r="E53" i="1"/>
  <c r="F53" i="1"/>
  <c r="C43" i="1"/>
  <c r="D43" i="1"/>
  <c r="E43" i="1"/>
  <c r="F43" i="1"/>
  <c r="C21" i="1"/>
  <c r="D21" i="1"/>
  <c r="E21" i="1"/>
  <c r="F21" i="1"/>
  <c r="C75" i="1"/>
  <c r="D75" i="1"/>
  <c r="E75" i="1"/>
  <c r="F75" i="1"/>
  <c r="C54" i="1"/>
  <c r="D54" i="1"/>
  <c r="E54" i="1"/>
  <c r="F54" i="1"/>
  <c r="C55" i="1"/>
  <c r="D55" i="1"/>
  <c r="E55" i="1"/>
  <c r="F55" i="1"/>
  <c r="C8" i="1"/>
  <c r="D8" i="1"/>
  <c r="E8" i="1"/>
  <c r="F8" i="1"/>
  <c r="C56" i="1"/>
  <c r="D56" i="1"/>
  <c r="E56" i="1"/>
  <c r="F56" i="1"/>
  <c r="C9" i="1"/>
  <c r="D9" i="1"/>
  <c r="E9" i="1"/>
  <c r="F9" i="1"/>
  <c r="C57" i="1"/>
  <c r="D57" i="1"/>
  <c r="E57" i="1"/>
  <c r="F57" i="1"/>
  <c r="C10" i="1"/>
  <c r="D10" i="1"/>
  <c r="E10" i="1"/>
  <c r="F10" i="1"/>
  <c r="C65" i="1"/>
  <c r="D65" i="1"/>
  <c r="E65" i="1"/>
  <c r="F65" i="1"/>
  <c r="C32" i="1"/>
  <c r="D32" i="1"/>
  <c r="E32" i="1"/>
  <c r="F32" i="1"/>
  <c r="C66" i="1"/>
  <c r="D66" i="1"/>
  <c r="E66" i="1"/>
  <c r="F66" i="1"/>
  <c r="C77" i="1"/>
  <c r="D77" i="1"/>
  <c r="E77" i="1"/>
  <c r="F77" i="1"/>
  <c r="C22" i="1"/>
  <c r="D22" i="1"/>
  <c r="E22" i="1"/>
  <c r="F22" i="1"/>
  <c r="C44" i="1"/>
  <c r="D44" i="1"/>
  <c r="E44" i="1"/>
  <c r="F44" i="1"/>
  <c r="C36" i="1"/>
  <c r="D36" i="1"/>
  <c r="E36" i="1"/>
  <c r="F36" i="1"/>
  <c r="C23" i="1"/>
  <c r="D23" i="1"/>
  <c r="E23" i="1"/>
  <c r="F23" i="1"/>
  <c r="C82" i="1"/>
  <c r="D82" i="1"/>
  <c r="E82" i="1"/>
  <c r="F82" i="1"/>
  <c r="C58" i="1"/>
  <c r="D58" i="1"/>
  <c r="E58" i="1"/>
  <c r="F58" i="1"/>
  <c r="C59" i="1"/>
  <c r="D59" i="1"/>
  <c r="E59" i="1"/>
  <c r="F59" i="1"/>
  <c r="C11" i="1"/>
  <c r="D11" i="1"/>
  <c r="E11" i="1"/>
  <c r="F11" i="1"/>
  <c r="C12" i="1"/>
  <c r="D12" i="1"/>
  <c r="E12" i="1"/>
  <c r="F12" i="1"/>
  <c r="C67" i="1"/>
  <c r="D67" i="1"/>
  <c r="E67" i="1"/>
  <c r="F67" i="1"/>
  <c r="C33" i="1"/>
  <c r="D33" i="1"/>
  <c r="E33" i="1"/>
  <c r="F33" i="1"/>
  <c r="C68" i="1"/>
  <c r="D68" i="1"/>
  <c r="E68" i="1"/>
  <c r="F68" i="1"/>
  <c r="C78" i="1"/>
  <c r="D78" i="1"/>
  <c r="E78" i="1"/>
  <c r="F78" i="1"/>
  <c r="C24" i="1"/>
  <c r="D24" i="1"/>
  <c r="E24" i="1"/>
  <c r="F24" i="1"/>
  <c r="C45" i="1"/>
  <c r="D45" i="1"/>
  <c r="E45" i="1"/>
  <c r="F45" i="1"/>
  <c r="C37" i="1"/>
  <c r="D37" i="1"/>
  <c r="E37" i="1"/>
  <c r="F37" i="1"/>
  <c r="C25" i="1"/>
  <c r="D25" i="1"/>
  <c r="E25" i="1"/>
  <c r="F25" i="1"/>
  <c r="C83" i="1"/>
  <c r="D83" i="1"/>
  <c r="E83" i="1"/>
  <c r="F83" i="1"/>
  <c r="C60" i="1"/>
  <c r="D60" i="1"/>
  <c r="E60" i="1"/>
  <c r="F60" i="1"/>
  <c r="C61" i="1"/>
  <c r="D61" i="1"/>
  <c r="E61" i="1"/>
  <c r="F61" i="1"/>
  <c r="C13" i="1"/>
  <c r="D13" i="1"/>
  <c r="E13" i="1"/>
  <c r="F13" i="1"/>
  <c r="C69" i="1"/>
  <c r="D69" i="1"/>
  <c r="E69" i="1"/>
  <c r="F69" i="1"/>
  <c r="C34" i="1"/>
  <c r="D34" i="1"/>
  <c r="E34" i="1"/>
  <c r="F34" i="1"/>
  <c r="C70" i="1"/>
  <c r="D70" i="1"/>
  <c r="E70" i="1"/>
  <c r="F70" i="1"/>
  <c r="C79" i="1"/>
  <c r="D79" i="1"/>
  <c r="E79" i="1"/>
  <c r="F79" i="1"/>
  <c r="C26" i="1"/>
  <c r="D26" i="1"/>
  <c r="E26" i="1"/>
  <c r="F26" i="1"/>
  <c r="C46" i="1"/>
  <c r="D46" i="1"/>
  <c r="E46" i="1"/>
  <c r="F46" i="1"/>
  <c r="C38" i="1"/>
  <c r="D38" i="1"/>
  <c r="E38" i="1"/>
  <c r="F38" i="1"/>
  <c r="C27" i="1"/>
  <c r="D27" i="1"/>
  <c r="E27" i="1"/>
  <c r="F27" i="1"/>
  <c r="C84" i="1"/>
  <c r="D84" i="1"/>
  <c r="E84" i="1"/>
  <c r="F84" i="1"/>
  <c r="C62" i="1"/>
  <c r="D62" i="1"/>
  <c r="E62" i="1"/>
  <c r="F62" i="1"/>
  <c r="C63" i="1"/>
  <c r="D63" i="1"/>
  <c r="E63" i="1"/>
  <c r="F63" i="1"/>
  <c r="C14" i="1"/>
  <c r="D14" i="1"/>
  <c r="E14" i="1"/>
  <c r="F14" i="1"/>
  <c r="C15" i="1"/>
  <c r="D15" i="1"/>
  <c r="E15" i="1"/>
  <c r="F15" i="1"/>
  <c r="C71" i="1"/>
  <c r="D71" i="1"/>
  <c r="E71" i="1"/>
  <c r="F71" i="1"/>
  <c r="C35" i="1"/>
  <c r="D35" i="1"/>
  <c r="E35" i="1"/>
  <c r="F35" i="1"/>
  <c r="C72" i="1"/>
  <c r="D72" i="1"/>
  <c r="E72" i="1"/>
  <c r="F72" i="1"/>
  <c r="C80" i="1"/>
  <c r="D80" i="1"/>
  <c r="E80" i="1"/>
  <c r="F80" i="1"/>
  <c r="C28" i="1"/>
  <c r="D28" i="1"/>
  <c r="E28" i="1"/>
  <c r="F28" i="1"/>
  <c r="C47" i="1"/>
  <c r="D47" i="1"/>
  <c r="E47" i="1"/>
  <c r="F47" i="1"/>
  <c r="C39" i="1"/>
  <c r="D39" i="1"/>
  <c r="E39" i="1"/>
  <c r="F39" i="1"/>
  <c r="C29" i="1"/>
  <c r="D29" i="1"/>
  <c r="E29" i="1"/>
  <c r="F29" i="1"/>
  <c r="C85" i="1"/>
  <c r="D85" i="1"/>
  <c r="E85" i="1"/>
  <c r="F85" i="1"/>
  <c r="C76" i="1"/>
  <c r="D76" i="1"/>
  <c r="E76" i="1"/>
  <c r="F76" i="1"/>
  <c r="C16" i="1"/>
  <c r="D16" i="1"/>
  <c r="E16" i="1"/>
  <c r="F16" i="1"/>
  <c r="F30" i="1"/>
  <c r="E30" i="1"/>
  <c r="D30" i="1"/>
  <c r="C30" i="1"/>
  <c r="G16" i="1" l="1"/>
  <c r="H16" i="1" s="1"/>
  <c r="G27" i="1"/>
  <c r="G13" i="1"/>
  <c r="M13" i="1" s="1"/>
  <c r="G78" i="1"/>
  <c r="I78" i="1" s="1"/>
  <c r="G82" i="1"/>
  <c r="M82" i="1" s="1"/>
  <c r="G65" i="1"/>
  <c r="L65" i="1" s="1"/>
  <c r="G75" i="1"/>
  <c r="H75" i="1" s="1"/>
  <c r="G20" i="1"/>
  <c r="H20" i="1" s="1"/>
  <c r="G19" i="1"/>
  <c r="H19" i="1" s="1"/>
  <c r="G48" i="1"/>
  <c r="H48" i="1" s="1"/>
  <c r="G73" i="1"/>
  <c r="H73" i="1" s="1"/>
  <c r="G41" i="1"/>
  <c r="H41" i="1" s="1"/>
  <c r="G17" i="1"/>
  <c r="G72" i="1"/>
  <c r="M72" i="1" s="1"/>
  <c r="G85" i="1"/>
  <c r="L85" i="1" s="1"/>
  <c r="G39" i="1"/>
  <c r="J39" i="1" s="1"/>
  <c r="G28" i="1"/>
  <c r="G71" i="1"/>
  <c r="M71" i="1" s="1"/>
  <c r="G14" i="1"/>
  <c r="I14" i="1" s="1"/>
  <c r="G62" i="1"/>
  <c r="J62" i="1" s="1"/>
  <c r="G46" i="1"/>
  <c r="M46" i="1" s="1"/>
  <c r="G79" i="1"/>
  <c r="J79" i="1" s="1"/>
  <c r="G34" i="1"/>
  <c r="L34" i="1" s="1"/>
  <c r="G60" i="1"/>
  <c r="L60" i="1" s="1"/>
  <c r="G25" i="1"/>
  <c r="G45" i="1"/>
  <c r="L45" i="1" s="1"/>
  <c r="G33" i="1"/>
  <c r="J33" i="1" s="1"/>
  <c r="G12" i="1"/>
  <c r="H12" i="1" s="1"/>
  <c r="G59" i="1"/>
  <c r="L59" i="1" s="1"/>
  <c r="G36" i="1"/>
  <c r="G22" i="1"/>
  <c r="H22" i="1" s="1"/>
  <c r="G66" i="1"/>
  <c r="I66" i="1" s="1"/>
  <c r="G57" i="1"/>
  <c r="G56" i="1"/>
  <c r="J56" i="1" s="1"/>
  <c r="G55" i="1"/>
  <c r="L55" i="1" s="1"/>
  <c r="G43" i="1"/>
  <c r="G42" i="1"/>
  <c r="H42" i="1" s="1"/>
  <c r="G51" i="1"/>
  <c r="H51" i="1" s="1"/>
  <c r="G49" i="1"/>
  <c r="H49" i="1" s="1"/>
  <c r="G30" i="1"/>
  <c r="H30" i="1" s="1"/>
  <c r="G29" i="1"/>
  <c r="G47" i="1"/>
  <c r="L47" i="1" s="1"/>
  <c r="G80" i="1"/>
  <c r="K80" i="1" s="1"/>
  <c r="G35" i="1"/>
  <c r="H35" i="1" s="1"/>
  <c r="G15" i="1"/>
  <c r="K15" i="1" s="1"/>
  <c r="G63" i="1"/>
  <c r="J63" i="1" s="1"/>
  <c r="G84" i="1"/>
  <c r="M84" i="1" s="1"/>
  <c r="G38" i="1"/>
  <c r="J38" i="1" s="1"/>
  <c r="G26" i="1"/>
  <c r="G70" i="1"/>
  <c r="K70" i="1" s="1"/>
  <c r="G69" i="1"/>
  <c r="M69" i="1" s="1"/>
  <c r="G61" i="1"/>
  <c r="I61" i="1" s="1"/>
  <c r="G83" i="1"/>
  <c r="K83" i="1" s="1"/>
  <c r="G37" i="1"/>
  <c r="L37" i="1" s="1"/>
  <c r="G24" i="1"/>
  <c r="I24" i="1" s="1"/>
  <c r="G68" i="1"/>
  <c r="M68" i="1" s="1"/>
  <c r="G67" i="1"/>
  <c r="G11" i="1"/>
  <c r="H11" i="1" s="1"/>
  <c r="G58" i="1"/>
  <c r="M58" i="1" s="1"/>
  <c r="G23" i="1"/>
  <c r="K23" i="1" s="1"/>
  <c r="G44" i="1"/>
  <c r="H44" i="1" s="1"/>
  <c r="G77" i="1"/>
  <c r="M77" i="1" s="1"/>
  <c r="G32" i="1"/>
  <c r="K32" i="1" s="1"/>
  <c r="G10" i="1"/>
  <c r="L10" i="1" s="1"/>
  <c r="G9" i="1"/>
  <c r="G8" i="1"/>
  <c r="L8" i="1" s="1"/>
  <c r="G54" i="1"/>
  <c r="H54" i="1" s="1"/>
  <c r="G21" i="1"/>
  <c r="K21" i="1" s="1"/>
  <c r="G53" i="1"/>
  <c r="H53" i="1" s="1"/>
  <c r="G81" i="1"/>
  <c r="M81" i="1" s="1"/>
  <c r="G64" i="1"/>
  <c r="G18" i="1"/>
  <c r="H18" i="1" s="1"/>
  <c r="G50" i="1"/>
  <c r="H50" i="1" s="1"/>
  <c r="G52" i="1"/>
  <c r="H52" i="1" s="1"/>
  <c r="G74" i="1"/>
  <c r="H74" i="1" s="1"/>
  <c r="G40" i="1"/>
  <c r="H40" i="1" s="1"/>
  <c r="G7" i="1"/>
  <c r="M7" i="1" s="1"/>
  <c r="G31" i="1"/>
  <c r="H31" i="1" s="1"/>
  <c r="G76" i="1"/>
  <c r="L76" i="1" s="1"/>
  <c r="I71" i="1"/>
  <c r="J71" i="1"/>
  <c r="K71" i="1"/>
  <c r="L71" i="1"/>
  <c r="J45" i="1"/>
  <c r="M57" i="1"/>
  <c r="H57" i="1"/>
  <c r="I57" i="1"/>
  <c r="J57" i="1"/>
  <c r="K57" i="1"/>
  <c r="L57" i="1"/>
  <c r="M56" i="1"/>
  <c r="H56" i="1"/>
  <c r="I55" i="1"/>
  <c r="J55" i="1"/>
  <c r="J16" i="1"/>
  <c r="K16" i="1"/>
  <c r="L16" i="1"/>
  <c r="M16" i="1"/>
  <c r="K27" i="1"/>
  <c r="L27" i="1"/>
  <c r="M27" i="1"/>
  <c r="H27" i="1"/>
  <c r="I27" i="1"/>
  <c r="J27" i="1"/>
  <c r="L13" i="1"/>
  <c r="J13" i="1"/>
  <c r="J78" i="1"/>
  <c r="K82" i="1"/>
  <c r="L82" i="1"/>
  <c r="H82" i="1"/>
  <c r="I65" i="1"/>
  <c r="K75" i="1"/>
  <c r="K19" i="1"/>
  <c r="L19" i="1"/>
  <c r="M19" i="1"/>
  <c r="J19" i="1"/>
  <c r="K73" i="1"/>
  <c r="L73" i="1"/>
  <c r="M73" i="1"/>
  <c r="J73" i="1"/>
  <c r="M41" i="1"/>
  <c r="L41" i="1"/>
  <c r="K14" i="1"/>
  <c r="L14" i="1"/>
  <c r="J34" i="1"/>
  <c r="I69" i="1"/>
  <c r="H69" i="1"/>
  <c r="J69" i="1"/>
  <c r="K69" i="1"/>
  <c r="J67" i="1"/>
  <c r="K67" i="1"/>
  <c r="L67" i="1"/>
  <c r="M67" i="1"/>
  <c r="I67" i="1"/>
  <c r="H67" i="1"/>
  <c r="I8" i="1"/>
  <c r="L50" i="1"/>
  <c r="M50" i="1"/>
  <c r="I28" i="1"/>
  <c r="J28" i="1"/>
  <c r="K28" i="1"/>
  <c r="L28" i="1"/>
  <c r="M28" i="1"/>
  <c r="H28" i="1"/>
  <c r="I80" i="1"/>
  <c r="H80" i="1"/>
  <c r="I63" i="1"/>
  <c r="J26" i="1"/>
  <c r="K26" i="1"/>
  <c r="L26" i="1"/>
  <c r="M26" i="1"/>
  <c r="I26" i="1"/>
  <c r="H26" i="1"/>
  <c r="I58" i="1"/>
  <c r="H58" i="1"/>
  <c r="J58" i="1"/>
  <c r="K58" i="1"/>
  <c r="J9" i="1"/>
  <c r="K9" i="1"/>
  <c r="L9" i="1"/>
  <c r="M9" i="1"/>
  <c r="I9" i="1"/>
  <c r="H9" i="1"/>
  <c r="K53" i="1"/>
  <c r="M74" i="1"/>
  <c r="I25" i="1"/>
  <c r="J25" i="1"/>
  <c r="K25" i="1"/>
  <c r="L25" i="1"/>
  <c r="M25" i="1"/>
  <c r="H25" i="1"/>
  <c r="J22" i="1"/>
  <c r="K22" i="1"/>
  <c r="J29" i="1"/>
  <c r="K29" i="1"/>
  <c r="L29" i="1"/>
  <c r="M29" i="1"/>
  <c r="I29" i="1"/>
  <c r="H29" i="1"/>
  <c r="L70" i="1"/>
  <c r="M70" i="1"/>
  <c r="I70" i="1"/>
  <c r="H70" i="1"/>
  <c r="J70" i="1"/>
  <c r="L11" i="1"/>
  <c r="M11" i="1"/>
  <c r="I11" i="1"/>
  <c r="I54" i="1"/>
  <c r="L54" i="1"/>
  <c r="M54" i="1"/>
  <c r="L52" i="1"/>
  <c r="M52" i="1"/>
  <c r="J52" i="1"/>
  <c r="M48" i="1"/>
  <c r="L48" i="1"/>
  <c r="K24" i="1" l="1"/>
  <c r="L75" i="1"/>
  <c r="I45" i="1"/>
  <c r="I47" i="1"/>
  <c r="J47" i="1"/>
  <c r="L24" i="1"/>
  <c r="J32" i="1"/>
  <c r="H32" i="1"/>
  <c r="L36" i="1"/>
  <c r="H36" i="1"/>
  <c r="L43" i="1"/>
  <c r="H43" i="1"/>
  <c r="M12" i="1"/>
  <c r="M34" i="1"/>
  <c r="M22" i="1"/>
  <c r="J12" i="1"/>
  <c r="M24" i="1"/>
  <c r="I35" i="1"/>
  <c r="L22" i="1"/>
  <c r="I62" i="1"/>
  <c r="K34" i="1"/>
  <c r="J65" i="1"/>
  <c r="K85" i="1"/>
  <c r="I85" i="1"/>
  <c r="I84" i="1"/>
  <c r="H85" i="1"/>
  <c r="J85" i="1"/>
  <c r="I82" i="1"/>
  <c r="M79" i="1"/>
  <c r="I79" i="1"/>
  <c r="H79" i="1"/>
  <c r="L74" i="1"/>
  <c r="H65" i="1"/>
  <c r="M63" i="1"/>
  <c r="M51" i="1"/>
  <c r="K47" i="1"/>
  <c r="H46" i="1"/>
  <c r="H47" i="1"/>
  <c r="I34" i="1"/>
  <c r="H33" i="1"/>
  <c r="M33" i="1"/>
  <c r="K17" i="1"/>
  <c r="H17" i="1"/>
  <c r="L12" i="1"/>
  <c r="K13" i="1"/>
  <c r="K12" i="1"/>
  <c r="K8" i="1"/>
  <c r="I13" i="1"/>
  <c r="J8" i="1"/>
  <c r="H14" i="1"/>
  <c r="H13" i="1"/>
  <c r="H8" i="1"/>
  <c r="M14" i="1"/>
  <c r="H84" i="1"/>
  <c r="J17" i="1"/>
  <c r="K78" i="1"/>
  <c r="J24" i="1"/>
  <c r="J53" i="1"/>
  <c r="L44" i="1"/>
  <c r="H23" i="1"/>
  <c r="M85" i="1"/>
  <c r="J75" i="1"/>
  <c r="M65" i="1"/>
  <c r="H78" i="1"/>
  <c r="J72" i="1"/>
  <c r="M43" i="1"/>
  <c r="M40" i="1"/>
  <c r="I22" i="1"/>
  <c r="K46" i="1"/>
  <c r="H21" i="1"/>
  <c r="K77" i="1"/>
  <c r="K37" i="1"/>
  <c r="L40" i="1"/>
  <c r="L61" i="1"/>
  <c r="K84" i="1"/>
  <c r="I59" i="1"/>
  <c r="J46" i="1"/>
  <c r="I21" i="1"/>
  <c r="J77" i="1"/>
  <c r="I23" i="1"/>
  <c r="J37" i="1"/>
  <c r="M17" i="1"/>
  <c r="K65" i="1"/>
  <c r="M78" i="1"/>
  <c r="K72" i="1"/>
  <c r="L63" i="1"/>
  <c r="H24" i="1"/>
  <c r="L84" i="1"/>
  <c r="K61" i="1"/>
  <c r="J84" i="1"/>
  <c r="I46" i="1"/>
  <c r="L77" i="1"/>
  <c r="I76" i="1"/>
  <c r="M75" i="1"/>
  <c r="J82" i="1"/>
  <c r="L78" i="1"/>
  <c r="J64" i="1"/>
  <c r="H64" i="1"/>
  <c r="M42" i="1"/>
  <c r="J31" i="1"/>
  <c r="L81" i="1"/>
  <c r="H81" i="1"/>
  <c r="L17" i="1"/>
  <c r="J44" i="1"/>
  <c r="M76" i="1"/>
  <c r="I72" i="1"/>
  <c r="M49" i="1"/>
  <c r="K44" i="1"/>
  <c r="K7" i="1"/>
  <c r="K60" i="1"/>
  <c r="L64" i="1"/>
  <c r="K59" i="1"/>
  <c r="J76" i="1"/>
  <c r="H62" i="1"/>
  <c r="H72" i="1"/>
  <c r="L49" i="1"/>
  <c r="K52" i="1"/>
  <c r="M64" i="1"/>
  <c r="M35" i="1"/>
  <c r="H59" i="1"/>
  <c r="L35" i="1"/>
  <c r="K64" i="1"/>
  <c r="M61" i="1"/>
  <c r="K35" i="1"/>
  <c r="J59" i="1"/>
  <c r="L46" i="1"/>
  <c r="L53" i="1"/>
  <c r="H63" i="1"/>
  <c r="H76" i="1"/>
  <c r="M62" i="1"/>
  <c r="K31" i="1"/>
  <c r="M32" i="1"/>
  <c r="H34" i="1"/>
  <c r="L72" i="1"/>
  <c r="L51" i="1"/>
  <c r="K36" i="1"/>
  <c r="K10" i="1"/>
  <c r="H77" i="1"/>
  <c r="L68" i="1"/>
  <c r="M31" i="1"/>
  <c r="K81" i="1"/>
  <c r="H37" i="1"/>
  <c r="H15" i="1"/>
  <c r="L42" i="1"/>
  <c r="J36" i="1"/>
  <c r="H39" i="1"/>
  <c r="H83" i="1"/>
  <c r="K63" i="1"/>
  <c r="L31" i="1"/>
  <c r="J81" i="1"/>
  <c r="I37" i="1"/>
  <c r="I15" i="1"/>
  <c r="H38" i="1"/>
  <c r="I44" i="1"/>
  <c r="I53" i="1"/>
  <c r="I77" i="1"/>
  <c r="M44" i="1"/>
  <c r="J61" i="1"/>
  <c r="M53" i="1"/>
  <c r="I83" i="1"/>
  <c r="K76" i="1"/>
  <c r="I12" i="1"/>
  <c r="L32" i="1"/>
  <c r="M37" i="1"/>
  <c r="J43" i="1"/>
  <c r="M39" i="1"/>
  <c r="K68" i="1"/>
  <c r="K30" i="1"/>
  <c r="J60" i="1"/>
  <c r="I38" i="1"/>
  <c r="M66" i="1"/>
  <c r="H10" i="1"/>
  <c r="L39" i="1"/>
  <c r="M18" i="1"/>
  <c r="J68" i="1"/>
  <c r="I60" i="1"/>
  <c r="L66" i="1"/>
  <c r="I10" i="1"/>
  <c r="H60" i="1"/>
  <c r="K66" i="1"/>
  <c r="L18" i="1"/>
  <c r="K18" i="1"/>
  <c r="M38" i="1"/>
  <c r="J66" i="1"/>
  <c r="H66" i="1"/>
  <c r="J10" i="1"/>
  <c r="J20" i="1"/>
  <c r="H68" i="1"/>
  <c r="L30" i="1"/>
  <c r="M60" i="1"/>
  <c r="K20" i="1"/>
  <c r="I39" i="1"/>
  <c r="J18" i="1"/>
  <c r="M30" i="1"/>
  <c r="L38" i="1"/>
  <c r="J30" i="1"/>
  <c r="K39" i="1"/>
  <c r="K38" i="1"/>
  <c r="M20" i="1"/>
  <c r="I68" i="1"/>
  <c r="M10" i="1"/>
  <c r="L20" i="1"/>
  <c r="J7" i="1"/>
  <c r="J83" i="1"/>
  <c r="M36" i="1"/>
  <c r="L7" i="1"/>
  <c r="I74" i="1"/>
  <c r="J21" i="1"/>
  <c r="L58" i="1"/>
  <c r="J80" i="1"/>
  <c r="J23" i="1"/>
  <c r="L69" i="1"/>
  <c r="J15" i="1"/>
  <c r="I33" i="1"/>
  <c r="K43" i="1"/>
  <c r="K55" i="1"/>
  <c r="I56" i="1"/>
  <c r="K45" i="1"/>
  <c r="K54" i="1"/>
  <c r="K11" i="1"/>
  <c r="H7" i="1"/>
  <c r="K74" i="1"/>
  <c r="M21" i="1"/>
  <c r="M83" i="1"/>
  <c r="M80" i="1"/>
  <c r="L62" i="1"/>
  <c r="M8" i="1"/>
  <c r="M23" i="1"/>
  <c r="M15" i="1"/>
  <c r="M47" i="1"/>
  <c r="L33" i="1"/>
  <c r="J14" i="1"/>
  <c r="H55" i="1"/>
  <c r="L56" i="1"/>
  <c r="H45" i="1"/>
  <c r="L79" i="1"/>
  <c r="H71" i="1"/>
  <c r="H61" i="1"/>
  <c r="J54" i="1"/>
  <c r="J11" i="1"/>
  <c r="J35" i="1"/>
  <c r="M59" i="1"/>
  <c r="I7" i="1"/>
  <c r="J74" i="1"/>
  <c r="L21" i="1"/>
  <c r="L83" i="1"/>
  <c r="L80" i="1"/>
  <c r="K62" i="1"/>
  <c r="L23" i="1"/>
  <c r="L15" i="1"/>
  <c r="K33" i="1"/>
  <c r="M55" i="1"/>
  <c r="K56" i="1"/>
  <c r="M45" i="1"/>
  <c r="K79" i="1"/>
</calcChain>
</file>

<file path=xl/sharedStrings.xml><?xml version="1.0" encoding="utf-8"?>
<sst xmlns="http://schemas.openxmlformats.org/spreadsheetml/2006/main" count="306" uniqueCount="183">
  <si>
    <t>instructions:</t>
  </si>
  <si>
    <t>1fc18197</t>
  </si>
  <si>
    <t>auipc</t>
  </si>
  <si>
    <t>gp,0x1fc18</t>
  </si>
  <si>
    <t>01018193 </t>
  </si>
  <si>
    <t>addi</t>
  </si>
  <si>
    <t>gp,gp,16</t>
  </si>
  <si>
    <t>#</t>
  </si>
  <si>
    <t>&lt;__global_pointer$&gt;</t>
  </si>
  <si>
    <t>7fbff117 </t>
  </si>
  <si>
    <t>sp,0x7fbff</t>
  </si>
  <si>
    <t>ff410113 </t>
  </si>
  <si>
    <t>sp,sp,-12</t>
  </si>
  <si>
    <t>7fffeffc</t>
  </si>
  <si>
    <t>&lt;__stack_top&gt;</t>
  </si>
  <si>
    <t>00010433 </t>
  </si>
  <si>
    <t>add</t>
  </si>
  <si>
    <t>s0,sp,zero</t>
  </si>
  <si>
    <t>010000ef </t>
  </si>
  <si>
    <t>jal</t>
  </si>
  <si>
    <t>ra,400024</t>
  </si>
  <si>
    <t>&lt;main&gt;</t>
  </si>
  <si>
    <t>0000006f </t>
  </si>
  <si>
    <t>j</t>
  </si>
  <si>
    <t>&lt;el&gt;</t>
  </si>
  <si>
    <t>00000013 </t>
  </si>
  <si>
    <t>nop</t>
  </si>
  <si>
    <t>100107b7 </t>
  </si>
  <si>
    <t>lui</t>
  </si>
  <si>
    <t>a5,0x10010</t>
  </si>
  <si>
    <t>0187a503 </t>
  </si>
  <si>
    <t>lw</t>
  </si>
  <si>
    <t>a0,24(a5)</t>
  </si>
  <si>
    <t>&lt;Li&gt;</t>
  </si>
  <si>
    <t>100106b7 </t>
  </si>
  <si>
    <t>a3,0x10010</t>
  </si>
  <si>
    <t>10010637 </t>
  </si>
  <si>
    <t>a2,0x10010</t>
  </si>
  <si>
    <t>100105b7 </t>
  </si>
  <si>
    <t>a1,0x10010</t>
  </si>
  <si>
    <t>ff010113 </t>
  </si>
  <si>
    <t>sp,sp,-16</t>
  </si>
  <si>
    <t>01c68693 </t>
  </si>
  <si>
    <t>a3,a3,28</t>
  </si>
  <si>
    <t>1001001c</t>
  </si>
  <si>
    <t>&lt;_edata&gt;</t>
  </si>
  <si>
    <t>00060613 </t>
  </si>
  <si>
    <t>mv</t>
  </si>
  <si>
    <t>a2,a2</t>
  </si>
  <si>
    <t>01058593 </t>
  </si>
  <si>
    <t>a1,a1,16</t>
  </si>
  <si>
    <t>&lt;Lo&gt;</t>
  </si>
  <si>
    <t>00112623 </t>
  </si>
  <si>
    <t>sw</t>
  </si>
  <si>
    <t>ra,12(sp)</t>
  </si>
  <si>
    <t>014000ef </t>
  </si>
  <si>
    <t>ra,400060</t>
  </si>
  <si>
    <t>&lt;maxx&gt;</t>
  </si>
  <si>
    <t>00c12083 </t>
  </si>
  <si>
    <t>00000513 </t>
  </si>
  <si>
    <t>li</t>
  </si>
  <si>
    <t>a0,0</t>
  </si>
  <si>
    <t>01010113 </t>
  </si>
  <si>
    <t>sp,sp,16</t>
  </si>
  <si>
    <t>00008067 </t>
  </si>
  <si>
    <t>ret</t>
  </si>
  <si>
    <t>0005a703 </t>
  </si>
  <si>
    <t>a4,0(a1)</t>
  </si>
  <si>
    <t>0045a783 </t>
  </si>
  <si>
    <t>a5,4(a1)</t>
  </si>
  <si>
    <t>00e50533 </t>
  </si>
  <si>
    <t>a0,a0,a4</t>
  </si>
  <si>
    <t>00462703 </t>
  </si>
  <si>
    <t>a4,4(a2)</t>
  </si>
  <si>
    <t>&lt;sS+0x4&gt;</t>
  </si>
  <si>
    <t>00f50833 </t>
  </si>
  <si>
    <t>a6,a0,a5</t>
  </si>
  <si>
    <t>00062583 </t>
  </si>
  <si>
    <t>a1,0(a2)</t>
  </si>
  <si>
    <t>00e80733 </t>
  </si>
  <si>
    <t>a4,a6,a4</t>
  </si>
  <si>
    <t>00058893 </t>
  </si>
  <si>
    <t>a7,a1</t>
  </si>
  <si>
    <t>00e5d463 </t>
  </si>
  <si>
    <t>ble</t>
  </si>
  <si>
    <t>a4,a1,400088</t>
  </si>
  <si>
    <t>&lt;maxx+0x28&gt;</t>
  </si>
  <si>
    <t>00070893 </t>
  </si>
  <si>
    <t>a7,a4</t>
  </si>
  <si>
    <t>40e585b3 </t>
  </si>
  <si>
    <t>sub</t>
  </si>
  <si>
    <t>a1,a1,a4</t>
  </si>
  <si>
    <t>00f58593 </t>
  </si>
  <si>
    <t>a1,a1,15</t>
  </si>
  <si>
    <t>01e00713 </t>
  </si>
  <si>
    <t>a4,30</t>
  </si>
  <si>
    <t>00b76463 </t>
  </si>
  <si>
    <t>bltu</t>
  </si>
  <si>
    <t>a4,a1,40009c</t>
  </si>
  <si>
    <t>&lt;maxx+0x3c&gt;</t>
  </si>
  <si>
    <t>00388893 </t>
  </si>
  <si>
    <t>a7,a7,3</t>
  </si>
  <si>
    <t>0116a023 </t>
  </si>
  <si>
    <t>a7,0(a3)</t>
  </si>
  <si>
    <t>00c62703 </t>
  </si>
  <si>
    <t>a4,12(a2)</t>
  </si>
  <si>
    <t>00862583 </t>
  </si>
  <si>
    <t>a1,8(a2)</t>
  </si>
  <si>
    <t>00e78733 </t>
  </si>
  <si>
    <t>a4,a5,a4</t>
  </si>
  <si>
    <t>00b505b3 </t>
  </si>
  <si>
    <t>a1,a0,a1</t>
  </si>
  <si>
    <t>00b75463 </t>
  </si>
  <si>
    <t>a1,a4,4000bc</t>
  </si>
  <si>
    <t>&lt;maxx+0x5c&gt;</t>
  </si>
  <si>
    <t>40b70733 </t>
  </si>
  <si>
    <t>a4,a4,a1</t>
  </si>
  <si>
    <t>00f70713 </t>
  </si>
  <si>
    <t>a4,a4,15</t>
  </si>
  <si>
    <t>01e00593 </t>
  </si>
  <si>
    <t>a1,30</t>
  </si>
  <si>
    <t>00e5e463 </t>
  </si>
  <si>
    <t>a1,a4,4000d0</t>
  </si>
  <si>
    <t>&lt;maxx+0x70&gt;</t>
  </si>
  <si>
    <t>0116a223 </t>
  </si>
  <si>
    <t>a7,4(a3)</t>
  </si>
  <si>
    <t>00b805b3 </t>
  </si>
  <si>
    <t>a1,a6,a1</t>
  </si>
  <si>
    <t>00070813 </t>
  </si>
  <si>
    <t>a6,a4</t>
  </si>
  <si>
    <t>a1,a4,4000ec</t>
  </si>
  <si>
    <t>&lt;maxx+0x8c&gt;</t>
  </si>
  <si>
    <t>00058813 </t>
  </si>
  <si>
    <t>a6,a1</t>
  </si>
  <si>
    <t>a1,a4,400100</t>
  </si>
  <si>
    <t>&lt;maxx+0xa0&gt;</t>
  </si>
  <si>
    <t>00380813 </t>
  </si>
  <si>
    <t>a6,a6,3</t>
  </si>
  <si>
    <t>0106a423 </t>
  </si>
  <si>
    <t>a6,8(a3)</t>
  </si>
  <si>
    <t>00b787b3 </t>
  </si>
  <si>
    <t>a5,a5,a1</t>
  </si>
  <si>
    <t>00078713 </t>
  </si>
  <si>
    <t>a4,a5</t>
  </si>
  <si>
    <t>00a7d463 </t>
  </si>
  <si>
    <t>a0,a5,400120</t>
  </si>
  <si>
    <t>&lt;maxx+0xc0&gt;</t>
  </si>
  <si>
    <t>00050713 </t>
  </si>
  <si>
    <t>a4,a0</t>
  </si>
  <si>
    <t>40a787b3 </t>
  </si>
  <si>
    <t>a5,a5,a0</t>
  </si>
  <si>
    <t>00f78793 </t>
  </si>
  <si>
    <t>a5,a5,15</t>
  </si>
  <si>
    <t>01e00613 </t>
  </si>
  <si>
    <t>a2,30</t>
  </si>
  <si>
    <t>00f66463 </t>
  </si>
  <si>
    <t>a2,a5,400134</t>
  </si>
  <si>
    <t>&lt;maxx+0xd4&gt;</t>
  </si>
  <si>
    <t>00370713 </t>
  </si>
  <si>
    <t>a4,a4,3</t>
  </si>
  <si>
    <t>00e6a623 </t>
  </si>
  <si>
    <t>a4,12(a3)</t>
  </si>
  <si>
    <t>funct7</t>
  </si>
  <si>
    <t>rs2</t>
  </si>
  <si>
    <t>rs1</t>
  </si>
  <si>
    <t>funct3</t>
  </si>
  <si>
    <t>rd</t>
  </si>
  <si>
    <t>opcode</t>
  </si>
  <si>
    <t>immediate [12]</t>
  </si>
  <si>
    <t>immediate [20:1]</t>
  </si>
  <si>
    <t>UJ</t>
  </si>
  <si>
    <t>R</t>
  </si>
  <si>
    <t>I</t>
  </si>
  <si>
    <t>imm [4:0]</t>
  </si>
  <si>
    <t>opcode
0110011</t>
  </si>
  <si>
    <t>SB</t>
  </si>
  <si>
    <t>U</t>
  </si>
  <si>
    <t>immediate [31:12]</t>
  </si>
  <si>
    <t>S</t>
  </si>
  <si>
    <t xml:space="preserve">immediate [11:5] </t>
  </si>
  <si>
    <t>rs0</t>
  </si>
  <si>
    <t>funct2</t>
  </si>
  <si>
    <t>immediate [12-10:5]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</si>
</sst>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6329E-0818-0D4D-8B52-E1551388FFF6}">
  <dimension ref="B1:S85"/>
  <sheetViews>
    <sheetView tabSelected="1" workbookViewId="0">
      <selection activeCell="H4" sqref="H4:K4"/>
    </sheetView>
  </sheetViews>
  <sheetFormatPr baseColWidth="10" defaultRowHeight="16" x14ac:dyDescent="0.2"/>
  <cols>
    <col min="2" max="2" width="12.1640625" style="5" customWidth="1"/>
    <col min="3" max="3" width="10.5" style="5" hidden="1" customWidth="1"/>
    <col min="4" max="4" width="10.6640625" style="5" hidden="1" customWidth="1"/>
    <col min="5" max="5" width="10.33203125" style="5" hidden="1" customWidth="1"/>
    <col min="6" max="6" width="10.5" style="5" hidden="1" customWidth="1"/>
    <col min="7" max="7" width="39.33203125" style="5" bestFit="1" customWidth="1"/>
    <col min="8" max="8" width="10.83203125" style="4"/>
    <col min="9" max="9" width="13.6640625" style="4" customWidth="1"/>
    <col min="10" max="15" width="10.83203125" style="4"/>
    <col min="16" max="16" width="13.83203125" style="4" customWidth="1"/>
    <col min="17" max="17" width="12.6640625" style="3" customWidth="1"/>
    <col min="18" max="18" width="10.83203125" style="2"/>
    <col min="19" max="19" width="20.33203125" style="3" customWidth="1"/>
  </cols>
  <sheetData>
    <row r="1" spans="2:19" ht="17" thickBot="1" x14ac:dyDescent="0.25">
      <c r="H1" s="27" t="s">
        <v>179</v>
      </c>
      <c r="I1" s="29"/>
      <c r="J1" s="8" t="s">
        <v>180</v>
      </c>
      <c r="K1" s="8" t="s">
        <v>181</v>
      </c>
      <c r="L1" s="8" t="s">
        <v>173</v>
      </c>
      <c r="M1" s="9" t="s">
        <v>167</v>
      </c>
      <c r="N1" s="10" t="s">
        <v>178</v>
      </c>
    </row>
    <row r="2" spans="2:19" ht="17" thickBot="1" x14ac:dyDescent="0.25">
      <c r="H2" s="27" t="s">
        <v>182</v>
      </c>
      <c r="I2" s="29"/>
      <c r="J2" s="8" t="s">
        <v>164</v>
      </c>
      <c r="K2" s="8" t="s">
        <v>165</v>
      </c>
      <c r="L2" s="8" t="s">
        <v>173</v>
      </c>
      <c r="M2" s="9" t="s">
        <v>167</v>
      </c>
      <c r="N2" s="10" t="s">
        <v>175</v>
      </c>
      <c r="O2" s="26"/>
    </row>
    <row r="3" spans="2:19" ht="17" thickBot="1" x14ac:dyDescent="0.25">
      <c r="H3" s="27" t="s">
        <v>177</v>
      </c>
      <c r="I3" s="28"/>
      <c r="J3" s="28"/>
      <c r="K3" s="29"/>
      <c r="L3" s="11" t="s">
        <v>166</v>
      </c>
      <c r="M3" s="12" t="s">
        <v>167</v>
      </c>
      <c r="N3" s="10" t="s">
        <v>176</v>
      </c>
      <c r="O3" s="26"/>
    </row>
    <row r="4" spans="2:19" ht="17" thickBot="1" x14ac:dyDescent="0.25">
      <c r="H4" s="20" t="s">
        <v>169</v>
      </c>
      <c r="I4" s="21"/>
      <c r="J4" s="21"/>
      <c r="K4" s="21"/>
      <c r="L4" s="11" t="s">
        <v>166</v>
      </c>
      <c r="M4" s="12" t="s">
        <v>167</v>
      </c>
      <c r="N4" s="13" t="s">
        <v>170</v>
      </c>
      <c r="O4" s="26"/>
    </row>
    <row r="5" spans="2:19" ht="17" thickBot="1" x14ac:dyDescent="0.25">
      <c r="H5" s="18" t="s">
        <v>168</v>
      </c>
      <c r="I5" s="19"/>
      <c r="J5" s="14" t="s">
        <v>164</v>
      </c>
      <c r="K5" s="14" t="s">
        <v>165</v>
      </c>
      <c r="L5" s="14" t="s">
        <v>166</v>
      </c>
      <c r="M5" s="15" t="s">
        <v>167</v>
      </c>
      <c r="N5" s="16" t="s">
        <v>172</v>
      </c>
      <c r="O5" s="26"/>
    </row>
    <row r="6" spans="2:19" ht="35" thickBot="1" x14ac:dyDescent="0.25">
      <c r="B6" t="s">
        <v>0</v>
      </c>
      <c r="H6" s="23" t="s">
        <v>162</v>
      </c>
      <c r="I6" s="24" t="s">
        <v>163</v>
      </c>
      <c r="J6" s="24" t="s">
        <v>164</v>
      </c>
      <c r="K6" s="24" t="s">
        <v>165</v>
      </c>
      <c r="L6" s="24" t="s">
        <v>166</v>
      </c>
      <c r="M6" s="22" t="s">
        <v>174</v>
      </c>
      <c r="N6" s="13" t="s">
        <v>171</v>
      </c>
      <c r="O6" s="26"/>
    </row>
    <row r="7" spans="2:19" x14ac:dyDescent="0.2">
      <c r="B7" s="6" t="s">
        <v>15</v>
      </c>
      <c r="C7" s="1" t="str">
        <f>HEX2BIN(MID(B7,1,2), 8)</f>
        <v>00000000</v>
      </c>
      <c r="D7" s="1" t="str">
        <f>HEX2BIN(MID(B7,3,2), 8)</f>
        <v>00000001</v>
      </c>
      <c r="E7" s="1" t="str">
        <f>HEX2BIN(MID(B7,5,2), 8)</f>
        <v>00000100</v>
      </c>
      <c r="F7" s="1" t="str">
        <f>HEX2BIN(MID(B7,7,2), 8)</f>
        <v>00110011</v>
      </c>
      <c r="G7" s="7" t="str">
        <f>_xlfn.CONCAT(C7,D7,E7,F7)</f>
        <v>00000000000000010000010000110011</v>
      </c>
      <c r="H7" s="4" t="str">
        <f>MID(G7,1,7)</f>
        <v>0000000</v>
      </c>
      <c r="I7" s="4" t="str">
        <f>MID(G7,8,5)</f>
        <v>00000</v>
      </c>
      <c r="J7" s="4" t="str">
        <f>MID(G7,13,5)</f>
        <v>00010</v>
      </c>
      <c r="K7" s="4" t="str">
        <f>MID(G7,18,3)</f>
        <v>000</v>
      </c>
      <c r="L7" s="4" t="str">
        <f>MID(G7,21,5)</f>
        <v>01000</v>
      </c>
      <c r="M7" s="4" t="str">
        <f>MID(G7,26,7)</f>
        <v>0110011</v>
      </c>
      <c r="N7" s="4" t="s">
        <v>16</v>
      </c>
      <c r="O7" s="4" t="s">
        <v>171</v>
      </c>
      <c r="P7" s="4" t="s">
        <v>17</v>
      </c>
    </row>
    <row r="8" spans="2:19" hidden="1" x14ac:dyDescent="0.2">
      <c r="B8" s="6" t="s">
        <v>70</v>
      </c>
      <c r="C8" s="1" t="str">
        <f>HEX2BIN(MID(B8,1,2), 8)</f>
        <v>00000000</v>
      </c>
      <c r="D8" s="1" t="str">
        <f>HEX2BIN(MID(B8,3,2), 8)</f>
        <v>11100101</v>
      </c>
      <c r="E8" s="1" t="str">
        <f>HEX2BIN(MID(B8,5,2), 8)</f>
        <v>00000101</v>
      </c>
      <c r="F8" s="1" t="str">
        <f>HEX2BIN(MID(B8,7,2), 8)</f>
        <v>00110011</v>
      </c>
      <c r="G8" s="7" t="str">
        <f>_xlfn.CONCAT(C8,D8,E8,F8)</f>
        <v>00000000111001010000010100110011</v>
      </c>
      <c r="H8" s="4" t="str">
        <f>MID(G8,1,7)</f>
        <v>0000000</v>
      </c>
      <c r="I8" s="4" t="str">
        <f>MID(G8,8,5)</f>
        <v>01110</v>
      </c>
      <c r="J8" s="4" t="str">
        <f>MID(G8,13,5)</f>
        <v>01010</v>
      </c>
      <c r="K8" s="4" t="str">
        <f>MID(G8,18,3)</f>
        <v>000</v>
      </c>
      <c r="L8" s="4" t="str">
        <f>MID(G8,21,5)</f>
        <v>01010</v>
      </c>
      <c r="M8" s="4" t="str">
        <f>MID(G8,26,7)</f>
        <v>0110011</v>
      </c>
      <c r="N8" s="4" t="s">
        <v>16</v>
      </c>
      <c r="P8" s="4" t="s">
        <v>71</v>
      </c>
    </row>
    <row r="9" spans="2:19" hidden="1" x14ac:dyDescent="0.2">
      <c r="B9" s="6" t="s">
        <v>75</v>
      </c>
      <c r="C9" s="1" t="str">
        <f>HEX2BIN(MID(B9,1,2), 8)</f>
        <v>00000000</v>
      </c>
      <c r="D9" s="1" t="str">
        <f>HEX2BIN(MID(B9,3,2), 8)</f>
        <v>11110101</v>
      </c>
      <c r="E9" s="1" t="str">
        <f>HEX2BIN(MID(B9,5,2), 8)</f>
        <v>00001000</v>
      </c>
      <c r="F9" s="1" t="str">
        <f>HEX2BIN(MID(B9,7,2), 8)</f>
        <v>00110011</v>
      </c>
      <c r="G9" s="7" t="str">
        <f>_xlfn.CONCAT(C9,D9,E9,F9)</f>
        <v>00000000111101010000100000110011</v>
      </c>
      <c r="H9" s="4" t="str">
        <f>MID(G9,1,7)</f>
        <v>0000000</v>
      </c>
      <c r="I9" s="4" t="str">
        <f>MID(G9,8,5)</f>
        <v>01111</v>
      </c>
      <c r="J9" s="4" t="str">
        <f>MID(G9,13,5)</f>
        <v>01010</v>
      </c>
      <c r="K9" s="4" t="str">
        <f>MID(G9,18,3)</f>
        <v>000</v>
      </c>
      <c r="L9" s="4" t="str">
        <f>MID(G9,21,5)</f>
        <v>10000</v>
      </c>
      <c r="M9" s="4" t="str">
        <f>MID(G9,26,7)</f>
        <v>0110011</v>
      </c>
      <c r="N9" s="4" t="s">
        <v>16</v>
      </c>
      <c r="P9" s="4" t="s">
        <v>76</v>
      </c>
    </row>
    <row r="10" spans="2:19" hidden="1" x14ac:dyDescent="0.2">
      <c r="B10" s="6" t="s">
        <v>79</v>
      </c>
      <c r="C10" s="1" t="str">
        <f>HEX2BIN(MID(B10,1,2), 8)</f>
        <v>00000000</v>
      </c>
      <c r="D10" s="1" t="str">
        <f>HEX2BIN(MID(B10,3,2), 8)</f>
        <v>11101000</v>
      </c>
      <c r="E10" s="1" t="str">
        <f>HEX2BIN(MID(B10,5,2), 8)</f>
        <v>00000111</v>
      </c>
      <c r="F10" s="1" t="str">
        <f>HEX2BIN(MID(B10,7,2), 8)</f>
        <v>00110011</v>
      </c>
      <c r="G10" s="7" t="str">
        <f>_xlfn.CONCAT(C10,D10,E10,F10)</f>
        <v>00000000111010000000011100110011</v>
      </c>
      <c r="H10" s="4" t="str">
        <f>MID(G10,1,7)</f>
        <v>0000000</v>
      </c>
      <c r="I10" s="4" t="str">
        <f>MID(G10,8,5)</f>
        <v>01110</v>
      </c>
      <c r="J10" s="4" t="str">
        <f>MID(G10,13,5)</f>
        <v>10000</v>
      </c>
      <c r="K10" s="4" t="str">
        <f>MID(G10,18,3)</f>
        <v>000</v>
      </c>
      <c r="L10" s="4" t="str">
        <f>MID(G10,21,5)</f>
        <v>01110</v>
      </c>
      <c r="M10" s="4" t="str">
        <f>MID(G10,26,7)</f>
        <v>0110011</v>
      </c>
      <c r="N10" s="4" t="s">
        <v>16</v>
      </c>
      <c r="P10" s="4" t="s">
        <v>80</v>
      </c>
    </row>
    <row r="11" spans="2:19" hidden="1" x14ac:dyDescent="0.2">
      <c r="B11" s="6" t="s">
        <v>108</v>
      </c>
      <c r="C11" s="1" t="str">
        <f>HEX2BIN(MID(B11,1,2), 8)</f>
        <v>00000000</v>
      </c>
      <c r="D11" s="1" t="str">
        <f>HEX2BIN(MID(B11,3,2), 8)</f>
        <v>11100111</v>
      </c>
      <c r="E11" s="1" t="str">
        <f>HEX2BIN(MID(B11,5,2), 8)</f>
        <v>10000111</v>
      </c>
      <c r="F11" s="1" t="str">
        <f>HEX2BIN(MID(B11,7,2), 8)</f>
        <v>00110011</v>
      </c>
      <c r="G11" s="7" t="str">
        <f>_xlfn.CONCAT(C11,D11,E11,F11)</f>
        <v>00000000111001111000011100110011</v>
      </c>
      <c r="H11" s="4" t="str">
        <f>MID(G11,1,7)</f>
        <v>0000000</v>
      </c>
      <c r="I11" s="4" t="str">
        <f>MID(G11,8,5)</f>
        <v>01110</v>
      </c>
      <c r="J11" s="4" t="str">
        <f>MID(G11,13,5)</f>
        <v>01111</v>
      </c>
      <c r="K11" s="4" t="str">
        <f>MID(G11,18,3)</f>
        <v>000</v>
      </c>
      <c r="L11" s="4" t="str">
        <f>MID(G11,21,5)</f>
        <v>01110</v>
      </c>
      <c r="M11" s="4" t="str">
        <f>MID(G11,26,7)</f>
        <v>0110011</v>
      </c>
      <c r="N11" s="4" t="s">
        <v>16</v>
      </c>
      <c r="P11" s="4" t="s">
        <v>109</v>
      </c>
    </row>
    <row r="12" spans="2:19" hidden="1" x14ac:dyDescent="0.2">
      <c r="B12" s="6" t="s">
        <v>110</v>
      </c>
      <c r="C12" s="1" t="str">
        <f>HEX2BIN(MID(B12,1,2), 8)</f>
        <v>00000000</v>
      </c>
      <c r="D12" s="1" t="str">
        <f>HEX2BIN(MID(B12,3,2), 8)</f>
        <v>10110101</v>
      </c>
      <c r="E12" s="1" t="str">
        <f>HEX2BIN(MID(B12,5,2), 8)</f>
        <v>00000101</v>
      </c>
      <c r="F12" s="1" t="str">
        <f>HEX2BIN(MID(B12,7,2), 8)</f>
        <v>10110011</v>
      </c>
      <c r="G12" s="7" t="str">
        <f>_xlfn.CONCAT(C12,D12,E12,F12)</f>
        <v>00000000101101010000010110110011</v>
      </c>
      <c r="H12" s="4" t="str">
        <f>MID(G12,1,7)</f>
        <v>0000000</v>
      </c>
      <c r="I12" s="4" t="str">
        <f>MID(G12,8,5)</f>
        <v>01011</v>
      </c>
      <c r="J12" s="4" t="str">
        <f>MID(G12,13,5)</f>
        <v>01010</v>
      </c>
      <c r="K12" s="4" t="str">
        <f>MID(G12,18,3)</f>
        <v>000</v>
      </c>
      <c r="L12" s="4" t="str">
        <f>MID(G12,21,5)</f>
        <v>01011</v>
      </c>
      <c r="M12" s="4" t="str">
        <f>MID(G12,26,7)</f>
        <v>0110011</v>
      </c>
      <c r="N12" s="4" t="s">
        <v>16</v>
      </c>
      <c r="P12" s="4" t="s">
        <v>111</v>
      </c>
    </row>
    <row r="13" spans="2:19" hidden="1" x14ac:dyDescent="0.2">
      <c r="B13" s="6" t="s">
        <v>126</v>
      </c>
      <c r="C13" s="1" t="str">
        <f>HEX2BIN(MID(B13,1,2), 8)</f>
        <v>00000000</v>
      </c>
      <c r="D13" s="1" t="str">
        <f>HEX2BIN(MID(B13,3,2), 8)</f>
        <v>10111000</v>
      </c>
      <c r="E13" s="1" t="str">
        <f>HEX2BIN(MID(B13,5,2), 8)</f>
        <v>00000101</v>
      </c>
      <c r="F13" s="1" t="str">
        <f>HEX2BIN(MID(B13,7,2), 8)</f>
        <v>10110011</v>
      </c>
      <c r="G13" s="7" t="str">
        <f>_xlfn.CONCAT(C13,D13,E13,F13)</f>
        <v>00000000101110000000010110110011</v>
      </c>
      <c r="H13" s="4" t="str">
        <f>MID(G13,1,7)</f>
        <v>0000000</v>
      </c>
      <c r="I13" s="4" t="str">
        <f>MID(G13,8,5)</f>
        <v>01011</v>
      </c>
      <c r="J13" s="4" t="str">
        <f>MID(G13,13,5)</f>
        <v>10000</v>
      </c>
      <c r="K13" s="4" t="str">
        <f>MID(G13,18,3)</f>
        <v>000</v>
      </c>
      <c r="L13" s="4" t="str">
        <f>MID(G13,21,5)</f>
        <v>01011</v>
      </c>
      <c r="M13" s="4" t="str">
        <f>MID(G13,26,7)</f>
        <v>0110011</v>
      </c>
      <c r="N13" s="4" t="s">
        <v>16</v>
      </c>
      <c r="P13" s="4" t="s">
        <v>127</v>
      </c>
    </row>
    <row r="14" spans="2:19" hidden="1" x14ac:dyDescent="0.2">
      <c r="B14" s="6" t="s">
        <v>70</v>
      </c>
      <c r="C14" s="1" t="str">
        <f>HEX2BIN(MID(B14,1,2), 8)</f>
        <v>00000000</v>
      </c>
      <c r="D14" s="1" t="str">
        <f>HEX2BIN(MID(B14,3,2), 8)</f>
        <v>11100101</v>
      </c>
      <c r="E14" s="1" t="str">
        <f>HEX2BIN(MID(B14,5,2), 8)</f>
        <v>00000101</v>
      </c>
      <c r="F14" s="1" t="str">
        <f>HEX2BIN(MID(B14,7,2), 8)</f>
        <v>00110011</v>
      </c>
      <c r="G14" s="7" t="str">
        <f>_xlfn.CONCAT(C14,D14,E14,F14)</f>
        <v>00000000111001010000010100110011</v>
      </c>
      <c r="H14" s="4" t="str">
        <f>MID(G14,1,7)</f>
        <v>0000000</v>
      </c>
      <c r="I14" s="4" t="str">
        <f>MID(G14,8,5)</f>
        <v>01110</v>
      </c>
      <c r="J14" s="4" t="str">
        <f>MID(G14,13,5)</f>
        <v>01010</v>
      </c>
      <c r="K14" s="4" t="str">
        <f>MID(G14,18,3)</f>
        <v>000</v>
      </c>
      <c r="L14" s="4" t="str">
        <f>MID(G14,21,5)</f>
        <v>01010</v>
      </c>
      <c r="M14" s="4" t="str">
        <f>MID(G14,26,7)</f>
        <v>0110011</v>
      </c>
      <c r="N14" s="4" t="s">
        <v>16</v>
      </c>
      <c r="P14" s="4" t="s">
        <v>71</v>
      </c>
    </row>
    <row r="15" spans="2:19" hidden="1" x14ac:dyDescent="0.2">
      <c r="B15" s="6" t="s">
        <v>140</v>
      </c>
      <c r="C15" s="1" t="str">
        <f>HEX2BIN(MID(B15,1,2), 8)</f>
        <v>00000000</v>
      </c>
      <c r="D15" s="1" t="str">
        <f>HEX2BIN(MID(B15,3,2), 8)</f>
        <v>10110111</v>
      </c>
      <c r="E15" s="1" t="str">
        <f>HEX2BIN(MID(B15,5,2), 8)</f>
        <v>10000111</v>
      </c>
      <c r="F15" s="1" t="str">
        <f>HEX2BIN(MID(B15,7,2), 8)</f>
        <v>10110011</v>
      </c>
      <c r="G15" s="7" t="str">
        <f>_xlfn.CONCAT(C15,D15,E15,F15)</f>
        <v>00000000101101111000011110110011</v>
      </c>
      <c r="H15" s="4" t="str">
        <f>MID(G15,1,7)</f>
        <v>0000000</v>
      </c>
      <c r="I15" s="4" t="str">
        <f>MID(G15,8,5)</f>
        <v>01011</v>
      </c>
      <c r="J15" s="4" t="str">
        <f>MID(G15,13,5)</f>
        <v>01111</v>
      </c>
      <c r="K15" s="4" t="str">
        <f>MID(G15,18,3)</f>
        <v>000</v>
      </c>
      <c r="L15" s="4" t="str">
        <f>MID(G15,21,5)</f>
        <v>01111</v>
      </c>
      <c r="M15" s="4" t="str">
        <f>MID(G15,26,7)</f>
        <v>0110011</v>
      </c>
      <c r="N15" s="4" t="s">
        <v>16</v>
      </c>
      <c r="P15" s="4" t="s">
        <v>141</v>
      </c>
    </row>
    <row r="16" spans="2:19" x14ac:dyDescent="0.2">
      <c r="B16" s="6" t="s">
        <v>4</v>
      </c>
      <c r="C16" s="1" t="str">
        <f>HEX2BIN(MID(B16,1,2), 8)</f>
        <v>00000001</v>
      </c>
      <c r="D16" s="1" t="str">
        <f>HEX2BIN(MID(B16,3,2), 8)</f>
        <v>00000001</v>
      </c>
      <c r="E16" s="1" t="str">
        <f>HEX2BIN(MID(B16,5,2), 8)</f>
        <v>10000001</v>
      </c>
      <c r="F16" s="1" t="str">
        <f>HEX2BIN(MID(B16,7,2), 8)</f>
        <v>10010011</v>
      </c>
      <c r="G16" s="7" t="str">
        <f>_xlfn.CONCAT(C16,D16,E16,F16)</f>
        <v>00000001000000011000000110010011</v>
      </c>
      <c r="H16" s="17" t="str">
        <f>MID(G16,1,12)</f>
        <v>000000010000</v>
      </c>
      <c r="I16" s="17"/>
      <c r="J16" s="4" t="str">
        <f>MID(G16,13,5)</f>
        <v>00011</v>
      </c>
      <c r="K16" s="4" t="str">
        <f>MID(G16,18,3)</f>
        <v>000</v>
      </c>
      <c r="L16" s="4" t="str">
        <f>MID(G16,21,5)</f>
        <v>00011</v>
      </c>
      <c r="M16" s="4" t="str">
        <f>MID(G16,26,7)</f>
        <v>0010011</v>
      </c>
      <c r="N16" s="4" t="s">
        <v>5</v>
      </c>
      <c r="O16" s="4" t="s">
        <v>172</v>
      </c>
      <c r="P16" s="4" t="s">
        <v>6</v>
      </c>
      <c r="Q16" s="3" t="s">
        <v>7</v>
      </c>
      <c r="R16" s="2">
        <v>20018010</v>
      </c>
      <c r="S16" s="3" t="s">
        <v>8</v>
      </c>
    </row>
    <row r="17" spans="2:19" hidden="1" x14ac:dyDescent="0.2">
      <c r="B17" s="6" t="s">
        <v>11</v>
      </c>
      <c r="C17" s="1" t="str">
        <f>HEX2BIN(MID(B17,1,2), 8)</f>
        <v>11111111</v>
      </c>
      <c r="D17" s="1" t="str">
        <f>HEX2BIN(MID(B17,3,2), 8)</f>
        <v>01000001</v>
      </c>
      <c r="E17" s="1" t="str">
        <f>HEX2BIN(MID(B17,5,2), 8)</f>
        <v>00000001</v>
      </c>
      <c r="F17" s="1" t="str">
        <f>HEX2BIN(MID(B17,7,2), 8)</f>
        <v>00010011</v>
      </c>
      <c r="G17" s="7" t="str">
        <f>_xlfn.CONCAT(C17,D17,E17,F17)</f>
        <v>11111111010000010000000100010011</v>
      </c>
      <c r="H17" s="17" t="str">
        <f t="shared" ref="H17:H20" si="0">MID(G17,1,12)</f>
        <v>111111110100</v>
      </c>
      <c r="I17" s="17"/>
      <c r="J17" s="4" t="str">
        <f>MID(G17,13,5)</f>
        <v>00010</v>
      </c>
      <c r="K17" s="4" t="str">
        <f>MID(G17,18,3)</f>
        <v>000</v>
      </c>
      <c r="L17" s="4" t="str">
        <f>MID(G17,21,5)</f>
        <v>00010</v>
      </c>
      <c r="M17" s="4" t="str">
        <f>MID(G17,26,7)</f>
        <v>0010011</v>
      </c>
      <c r="N17" s="4" t="s">
        <v>5</v>
      </c>
      <c r="P17" s="4" t="s">
        <v>12</v>
      </c>
      <c r="Q17" s="3" t="s">
        <v>7</v>
      </c>
      <c r="R17" s="2" t="s">
        <v>13</v>
      </c>
      <c r="S17" s="3" t="s">
        <v>14</v>
      </c>
    </row>
    <row r="18" spans="2:19" hidden="1" x14ac:dyDescent="0.2">
      <c r="B18" s="6" t="s">
        <v>40</v>
      </c>
      <c r="C18" s="1" t="str">
        <f>HEX2BIN(MID(B18,1,2), 8)</f>
        <v>11111111</v>
      </c>
      <c r="D18" s="1" t="str">
        <f>HEX2BIN(MID(B18,3,2), 8)</f>
        <v>00000001</v>
      </c>
      <c r="E18" s="1" t="str">
        <f>HEX2BIN(MID(B18,5,2), 8)</f>
        <v>00000001</v>
      </c>
      <c r="F18" s="1" t="str">
        <f>HEX2BIN(MID(B18,7,2), 8)</f>
        <v>00010011</v>
      </c>
      <c r="G18" s="7" t="str">
        <f>_xlfn.CONCAT(C18,D18,E18,F18)</f>
        <v>11111111000000010000000100010011</v>
      </c>
      <c r="H18" s="17" t="str">
        <f t="shared" si="0"/>
        <v>111111110000</v>
      </c>
      <c r="I18" s="17"/>
      <c r="J18" s="4" t="str">
        <f>MID(G18,13,5)</f>
        <v>00010</v>
      </c>
      <c r="K18" s="4" t="str">
        <f>MID(G18,18,3)</f>
        <v>000</v>
      </c>
      <c r="L18" s="4" t="str">
        <f>MID(G18,21,5)</f>
        <v>00010</v>
      </c>
      <c r="M18" s="4" t="str">
        <f>MID(G18,26,7)</f>
        <v>0010011</v>
      </c>
      <c r="N18" s="4" t="s">
        <v>5</v>
      </c>
      <c r="P18" s="4" t="s">
        <v>41</v>
      </c>
    </row>
    <row r="19" spans="2:19" hidden="1" x14ac:dyDescent="0.2">
      <c r="B19" s="6" t="s">
        <v>42</v>
      </c>
      <c r="C19" s="1" t="str">
        <f>HEX2BIN(MID(B19,1,2), 8)</f>
        <v>00000001</v>
      </c>
      <c r="D19" s="1" t="str">
        <f>HEX2BIN(MID(B19,3,2), 8)</f>
        <v>11000110</v>
      </c>
      <c r="E19" s="1" t="str">
        <f>HEX2BIN(MID(B19,5,2), 8)</f>
        <v>10000110</v>
      </c>
      <c r="F19" s="1" t="str">
        <f>HEX2BIN(MID(B19,7,2), 8)</f>
        <v>10010011</v>
      </c>
      <c r="G19" s="7" t="str">
        <f>_xlfn.CONCAT(C19,D19,E19,F19)</f>
        <v>00000001110001101000011010010011</v>
      </c>
      <c r="H19" s="17" t="str">
        <f t="shared" si="0"/>
        <v>000000011100</v>
      </c>
      <c r="I19" s="17"/>
      <c r="J19" s="4" t="str">
        <f>MID(G19,13,5)</f>
        <v>01101</v>
      </c>
      <c r="K19" s="4" t="str">
        <f>MID(G19,18,3)</f>
        <v>000</v>
      </c>
      <c r="L19" s="4" t="str">
        <f>MID(G19,21,5)</f>
        <v>01101</v>
      </c>
      <c r="M19" s="4" t="str">
        <f>MID(G19,26,7)</f>
        <v>0010011</v>
      </c>
      <c r="N19" s="4" t="s">
        <v>5</v>
      </c>
      <c r="P19" s="4" t="s">
        <v>43</v>
      </c>
      <c r="Q19" s="3" t="s">
        <v>7</v>
      </c>
      <c r="R19" s="2" t="s">
        <v>44</v>
      </c>
      <c r="S19" s="3" t="s">
        <v>45</v>
      </c>
    </row>
    <row r="20" spans="2:19" hidden="1" x14ac:dyDescent="0.2">
      <c r="B20" s="6" t="s">
        <v>49</v>
      </c>
      <c r="C20" s="1" t="str">
        <f>HEX2BIN(MID(B20,1,2), 8)</f>
        <v>00000001</v>
      </c>
      <c r="D20" s="1" t="str">
        <f>HEX2BIN(MID(B20,3,2), 8)</f>
        <v>00000101</v>
      </c>
      <c r="E20" s="1" t="str">
        <f>HEX2BIN(MID(B20,5,2), 8)</f>
        <v>10000101</v>
      </c>
      <c r="F20" s="1" t="str">
        <f>HEX2BIN(MID(B20,7,2), 8)</f>
        <v>10010011</v>
      </c>
      <c r="G20" s="7" t="str">
        <f>_xlfn.CONCAT(C20,D20,E20,F20)</f>
        <v>00000001000001011000010110010011</v>
      </c>
      <c r="H20" s="17" t="str">
        <f t="shared" si="0"/>
        <v>000000010000</v>
      </c>
      <c r="I20" s="17"/>
      <c r="J20" s="4" t="str">
        <f>MID(G20,13,5)</f>
        <v>01011</v>
      </c>
      <c r="K20" s="4" t="str">
        <f>MID(G20,18,3)</f>
        <v>000</v>
      </c>
      <c r="L20" s="4" t="str">
        <f>MID(G20,21,5)</f>
        <v>01011</v>
      </c>
      <c r="M20" s="4" t="str">
        <f>MID(G20,26,7)</f>
        <v>0010011</v>
      </c>
      <c r="N20" s="4" t="s">
        <v>5</v>
      </c>
      <c r="P20" s="4" t="s">
        <v>50</v>
      </c>
      <c r="Q20" s="3" t="s">
        <v>7</v>
      </c>
      <c r="R20" s="2">
        <v>10010010</v>
      </c>
      <c r="S20" s="3" t="s">
        <v>51</v>
      </c>
    </row>
    <row r="21" spans="2:19" hidden="1" x14ac:dyDescent="0.2">
      <c r="B21" s="6" t="s">
        <v>62</v>
      </c>
      <c r="C21" s="1" t="str">
        <f>HEX2BIN(MID(B21,1,2), 8)</f>
        <v>00000001</v>
      </c>
      <c r="D21" s="1" t="str">
        <f>HEX2BIN(MID(B21,3,2), 8)</f>
        <v>00000001</v>
      </c>
      <c r="E21" s="1" t="str">
        <f>HEX2BIN(MID(B21,5,2), 8)</f>
        <v>00000001</v>
      </c>
      <c r="F21" s="1" t="str">
        <f>HEX2BIN(MID(B21,7,2), 8)</f>
        <v>00010011</v>
      </c>
      <c r="G21" s="7" t="str">
        <f>_xlfn.CONCAT(C21,D21,E21,F21)</f>
        <v>00000001000000010000000100010011</v>
      </c>
      <c r="H21" s="4" t="str">
        <f>MID(G21,1,7)</f>
        <v>0000000</v>
      </c>
      <c r="I21" s="4" t="str">
        <f>MID(G21,8,5)</f>
        <v>10000</v>
      </c>
      <c r="J21" s="4" t="str">
        <f>MID(G21,13,5)</f>
        <v>00010</v>
      </c>
      <c r="K21" s="4" t="str">
        <f>MID(G21,18,3)</f>
        <v>000</v>
      </c>
      <c r="L21" s="4" t="str">
        <f>MID(G21,21,5)</f>
        <v>00010</v>
      </c>
      <c r="M21" s="4" t="str">
        <f>MID(G21,26,7)</f>
        <v>0010011</v>
      </c>
      <c r="N21" s="4" t="s">
        <v>5</v>
      </c>
      <c r="P21" s="4" t="s">
        <v>63</v>
      </c>
    </row>
    <row r="22" spans="2:19" hidden="1" x14ac:dyDescent="0.2">
      <c r="B22" s="6" t="s">
        <v>92</v>
      </c>
      <c r="C22" s="1" t="str">
        <f>HEX2BIN(MID(B22,1,2), 8)</f>
        <v>00000000</v>
      </c>
      <c r="D22" s="1" t="str">
        <f>HEX2BIN(MID(B22,3,2), 8)</f>
        <v>11110101</v>
      </c>
      <c r="E22" s="1" t="str">
        <f>HEX2BIN(MID(B22,5,2), 8)</f>
        <v>10000101</v>
      </c>
      <c r="F22" s="1" t="str">
        <f>HEX2BIN(MID(B22,7,2), 8)</f>
        <v>10010011</v>
      </c>
      <c r="G22" s="7" t="str">
        <f>_xlfn.CONCAT(C22,D22,E22,F22)</f>
        <v>00000000111101011000010110010011</v>
      </c>
      <c r="H22" s="4" t="str">
        <f>MID(G22,1,7)</f>
        <v>0000000</v>
      </c>
      <c r="I22" s="4" t="str">
        <f>MID(G22,8,5)</f>
        <v>01111</v>
      </c>
      <c r="J22" s="4" t="str">
        <f>MID(G22,13,5)</f>
        <v>01011</v>
      </c>
      <c r="K22" s="4" t="str">
        <f>MID(G22,18,3)</f>
        <v>000</v>
      </c>
      <c r="L22" s="4" t="str">
        <f>MID(G22,21,5)</f>
        <v>01011</v>
      </c>
      <c r="M22" s="4" t="str">
        <f>MID(G22,26,7)</f>
        <v>0010011</v>
      </c>
      <c r="N22" s="4" t="s">
        <v>5</v>
      </c>
      <c r="P22" s="4" t="s">
        <v>93</v>
      </c>
    </row>
    <row r="23" spans="2:19" hidden="1" x14ac:dyDescent="0.2">
      <c r="B23" s="6" t="s">
        <v>100</v>
      </c>
      <c r="C23" s="1" t="str">
        <f>HEX2BIN(MID(B23,1,2), 8)</f>
        <v>00000000</v>
      </c>
      <c r="D23" s="1" t="str">
        <f>HEX2BIN(MID(B23,3,2), 8)</f>
        <v>00111000</v>
      </c>
      <c r="E23" s="1" t="str">
        <f>HEX2BIN(MID(B23,5,2), 8)</f>
        <v>10001000</v>
      </c>
      <c r="F23" s="1" t="str">
        <f>HEX2BIN(MID(B23,7,2), 8)</f>
        <v>10010011</v>
      </c>
      <c r="G23" s="7" t="str">
        <f>_xlfn.CONCAT(C23,D23,E23,F23)</f>
        <v>00000000001110001000100010010011</v>
      </c>
      <c r="H23" s="4" t="str">
        <f>MID(G23,1,7)</f>
        <v>0000000</v>
      </c>
      <c r="I23" s="4" t="str">
        <f>MID(G23,8,5)</f>
        <v>00011</v>
      </c>
      <c r="J23" s="4" t="str">
        <f>MID(G23,13,5)</f>
        <v>10001</v>
      </c>
      <c r="K23" s="4" t="str">
        <f>MID(G23,18,3)</f>
        <v>000</v>
      </c>
      <c r="L23" s="4" t="str">
        <f>MID(G23,21,5)</f>
        <v>10001</v>
      </c>
      <c r="M23" s="4" t="str">
        <f>MID(G23,26,7)</f>
        <v>0010011</v>
      </c>
      <c r="N23" s="4" t="s">
        <v>5</v>
      </c>
      <c r="P23" s="4" t="s">
        <v>101</v>
      </c>
    </row>
    <row r="24" spans="2:19" hidden="1" x14ac:dyDescent="0.2">
      <c r="B24" s="6" t="s">
        <v>117</v>
      </c>
      <c r="C24" s="1" t="str">
        <f>HEX2BIN(MID(B24,1,2), 8)</f>
        <v>00000000</v>
      </c>
      <c r="D24" s="1" t="str">
        <f>HEX2BIN(MID(B24,3,2), 8)</f>
        <v>11110111</v>
      </c>
      <c r="E24" s="1" t="str">
        <f>HEX2BIN(MID(B24,5,2), 8)</f>
        <v>00000111</v>
      </c>
      <c r="F24" s="1" t="str">
        <f>HEX2BIN(MID(B24,7,2), 8)</f>
        <v>00010011</v>
      </c>
      <c r="G24" s="7" t="str">
        <f>_xlfn.CONCAT(C24,D24,E24,F24)</f>
        <v>00000000111101110000011100010011</v>
      </c>
      <c r="H24" s="4" t="str">
        <f>MID(G24,1,7)</f>
        <v>0000000</v>
      </c>
      <c r="I24" s="4" t="str">
        <f>MID(G24,8,5)</f>
        <v>01111</v>
      </c>
      <c r="J24" s="4" t="str">
        <f>MID(G24,13,5)</f>
        <v>01110</v>
      </c>
      <c r="K24" s="4" t="str">
        <f>MID(G24,18,3)</f>
        <v>000</v>
      </c>
      <c r="L24" s="4" t="str">
        <f>MID(G24,21,5)</f>
        <v>01110</v>
      </c>
      <c r="M24" s="4" t="str">
        <f>MID(G24,26,7)</f>
        <v>0010011</v>
      </c>
      <c r="N24" s="4" t="s">
        <v>5</v>
      </c>
      <c r="P24" s="4" t="s">
        <v>118</v>
      </c>
    </row>
    <row r="25" spans="2:19" hidden="1" x14ac:dyDescent="0.2">
      <c r="B25" s="6" t="s">
        <v>100</v>
      </c>
      <c r="C25" s="1" t="str">
        <f>HEX2BIN(MID(B25,1,2), 8)</f>
        <v>00000000</v>
      </c>
      <c r="D25" s="1" t="str">
        <f>HEX2BIN(MID(B25,3,2), 8)</f>
        <v>00111000</v>
      </c>
      <c r="E25" s="1" t="str">
        <f>HEX2BIN(MID(B25,5,2), 8)</f>
        <v>10001000</v>
      </c>
      <c r="F25" s="1" t="str">
        <f>HEX2BIN(MID(B25,7,2), 8)</f>
        <v>10010011</v>
      </c>
      <c r="G25" s="7" t="str">
        <f>_xlfn.CONCAT(C25,D25,E25,F25)</f>
        <v>00000000001110001000100010010011</v>
      </c>
      <c r="H25" s="4" t="str">
        <f>MID(G25,1,7)</f>
        <v>0000000</v>
      </c>
      <c r="I25" s="4" t="str">
        <f>MID(G25,8,5)</f>
        <v>00011</v>
      </c>
      <c r="J25" s="4" t="str">
        <f>MID(G25,13,5)</f>
        <v>10001</v>
      </c>
      <c r="K25" s="4" t="str">
        <f>MID(G25,18,3)</f>
        <v>000</v>
      </c>
      <c r="L25" s="4" t="str">
        <f>MID(G25,21,5)</f>
        <v>10001</v>
      </c>
      <c r="M25" s="4" t="str">
        <f>MID(G25,26,7)</f>
        <v>0010011</v>
      </c>
      <c r="N25" s="4" t="s">
        <v>5</v>
      </c>
      <c r="P25" s="4" t="s">
        <v>101</v>
      </c>
    </row>
    <row r="26" spans="2:19" hidden="1" x14ac:dyDescent="0.2">
      <c r="B26" s="6" t="s">
        <v>117</v>
      </c>
      <c r="C26" s="1" t="str">
        <f>HEX2BIN(MID(B26,1,2), 8)</f>
        <v>00000000</v>
      </c>
      <c r="D26" s="1" t="str">
        <f>HEX2BIN(MID(B26,3,2), 8)</f>
        <v>11110111</v>
      </c>
      <c r="E26" s="1" t="str">
        <f>HEX2BIN(MID(B26,5,2), 8)</f>
        <v>00000111</v>
      </c>
      <c r="F26" s="1" t="str">
        <f>HEX2BIN(MID(B26,7,2), 8)</f>
        <v>00010011</v>
      </c>
      <c r="G26" s="7" t="str">
        <f>_xlfn.CONCAT(C26,D26,E26,F26)</f>
        <v>00000000111101110000011100010011</v>
      </c>
      <c r="H26" s="4" t="str">
        <f>MID(G26,1,7)</f>
        <v>0000000</v>
      </c>
      <c r="I26" s="4" t="str">
        <f>MID(G26,8,5)</f>
        <v>01111</v>
      </c>
      <c r="J26" s="4" t="str">
        <f>MID(G26,13,5)</f>
        <v>01110</v>
      </c>
      <c r="K26" s="4" t="str">
        <f>MID(G26,18,3)</f>
        <v>000</v>
      </c>
      <c r="L26" s="4" t="str">
        <f>MID(G26,21,5)</f>
        <v>01110</v>
      </c>
      <c r="M26" s="4" t="str">
        <f>MID(G26,26,7)</f>
        <v>0010011</v>
      </c>
      <c r="N26" s="4" t="s">
        <v>5</v>
      </c>
      <c r="P26" s="4" t="s">
        <v>118</v>
      </c>
    </row>
    <row r="27" spans="2:19" hidden="1" x14ac:dyDescent="0.2">
      <c r="B27" s="6" t="s">
        <v>136</v>
      </c>
      <c r="C27" s="1" t="str">
        <f>HEX2BIN(MID(B27,1,2), 8)</f>
        <v>00000000</v>
      </c>
      <c r="D27" s="1" t="str">
        <f>HEX2BIN(MID(B27,3,2), 8)</f>
        <v>00111000</v>
      </c>
      <c r="E27" s="1" t="str">
        <f>HEX2BIN(MID(B27,5,2), 8)</f>
        <v>00001000</v>
      </c>
      <c r="F27" s="1" t="str">
        <f>HEX2BIN(MID(B27,7,2), 8)</f>
        <v>00010011</v>
      </c>
      <c r="G27" s="7" t="str">
        <f>_xlfn.CONCAT(C27,D27,E27,F27)</f>
        <v>00000000001110000000100000010011</v>
      </c>
      <c r="H27" s="4" t="str">
        <f>MID(G27,1,7)</f>
        <v>0000000</v>
      </c>
      <c r="I27" s="4" t="str">
        <f>MID(G27,8,5)</f>
        <v>00011</v>
      </c>
      <c r="J27" s="4" t="str">
        <f>MID(G27,13,5)</f>
        <v>10000</v>
      </c>
      <c r="K27" s="4" t="str">
        <f>MID(G27,18,3)</f>
        <v>000</v>
      </c>
      <c r="L27" s="4" t="str">
        <f>MID(G27,21,5)</f>
        <v>10000</v>
      </c>
      <c r="M27" s="4" t="str">
        <f>MID(G27,26,7)</f>
        <v>0010011</v>
      </c>
      <c r="N27" s="4" t="s">
        <v>5</v>
      </c>
      <c r="P27" s="4" t="s">
        <v>137</v>
      </c>
    </row>
    <row r="28" spans="2:19" hidden="1" x14ac:dyDescent="0.2">
      <c r="B28" s="6" t="s">
        <v>151</v>
      </c>
      <c r="C28" s="1" t="str">
        <f>HEX2BIN(MID(B28,1,2), 8)</f>
        <v>00000000</v>
      </c>
      <c r="D28" s="1" t="str">
        <f>HEX2BIN(MID(B28,3,2), 8)</f>
        <v>11110111</v>
      </c>
      <c r="E28" s="1" t="str">
        <f>HEX2BIN(MID(B28,5,2), 8)</f>
        <v>10000111</v>
      </c>
      <c r="F28" s="1" t="str">
        <f>HEX2BIN(MID(B28,7,2), 8)</f>
        <v>10010011</v>
      </c>
      <c r="G28" s="7" t="str">
        <f>_xlfn.CONCAT(C28,D28,E28,F28)</f>
        <v>00000000111101111000011110010011</v>
      </c>
      <c r="H28" s="4" t="str">
        <f>MID(G28,1,7)</f>
        <v>0000000</v>
      </c>
      <c r="I28" s="4" t="str">
        <f>MID(G28,8,5)</f>
        <v>01111</v>
      </c>
      <c r="J28" s="4" t="str">
        <f>MID(G28,13,5)</f>
        <v>01111</v>
      </c>
      <c r="K28" s="4" t="str">
        <f>MID(G28,18,3)</f>
        <v>000</v>
      </c>
      <c r="L28" s="4" t="str">
        <f>MID(G28,21,5)</f>
        <v>01111</v>
      </c>
      <c r="M28" s="4" t="str">
        <f>MID(G28,26,7)</f>
        <v>0010011</v>
      </c>
      <c r="N28" s="4" t="s">
        <v>5</v>
      </c>
      <c r="P28" s="4" t="s">
        <v>152</v>
      </c>
    </row>
    <row r="29" spans="2:19" hidden="1" x14ac:dyDescent="0.2">
      <c r="B29" s="6" t="s">
        <v>158</v>
      </c>
      <c r="C29" s="1" t="str">
        <f>HEX2BIN(MID(B29,1,2), 8)</f>
        <v>00000000</v>
      </c>
      <c r="D29" s="1" t="str">
        <f>HEX2BIN(MID(B29,3,2), 8)</f>
        <v>00110111</v>
      </c>
      <c r="E29" s="1" t="str">
        <f>HEX2BIN(MID(B29,5,2), 8)</f>
        <v>00000111</v>
      </c>
      <c r="F29" s="1" t="str">
        <f>HEX2BIN(MID(B29,7,2), 8)</f>
        <v>00010011</v>
      </c>
      <c r="G29" s="7" t="str">
        <f>_xlfn.CONCAT(C29,D29,E29,F29)</f>
        <v>00000000001101110000011100010011</v>
      </c>
      <c r="H29" s="4" t="str">
        <f>MID(G29,1,7)</f>
        <v>0000000</v>
      </c>
      <c r="I29" s="4" t="str">
        <f>MID(G29,8,5)</f>
        <v>00011</v>
      </c>
      <c r="J29" s="4" t="str">
        <f>MID(G29,13,5)</f>
        <v>01110</v>
      </c>
      <c r="K29" s="4" t="str">
        <f>MID(G29,18,3)</f>
        <v>000</v>
      </c>
      <c r="L29" s="4" t="str">
        <f>MID(G29,21,5)</f>
        <v>01110</v>
      </c>
      <c r="M29" s="4" t="str">
        <f>MID(G29,26,7)</f>
        <v>0010011</v>
      </c>
      <c r="N29" s="4" t="s">
        <v>5</v>
      </c>
      <c r="P29" s="4" t="s">
        <v>159</v>
      </c>
    </row>
    <row r="30" spans="2:19" x14ac:dyDescent="0.2">
      <c r="B30" s="6" t="s">
        <v>1</v>
      </c>
      <c r="C30" s="1" t="str">
        <f>HEX2BIN(MID(B30,1,2), 8)</f>
        <v>00011111</v>
      </c>
      <c r="D30" s="1" t="str">
        <f>HEX2BIN(MID(B30,3,2), 8)</f>
        <v>11000001</v>
      </c>
      <c r="E30" s="1" t="str">
        <f>HEX2BIN(MID(B30,5,2), 8)</f>
        <v>10000001</v>
      </c>
      <c r="F30" s="1" t="str">
        <f>HEX2BIN(MID(B30,7,2), 8)</f>
        <v>10010111</v>
      </c>
      <c r="G30" s="7" t="str">
        <f>_xlfn.CONCAT(C30,D30,E30,F30)</f>
        <v>00011111110000011000000110010111</v>
      </c>
      <c r="H30" s="17" t="str">
        <f>MID(G30,1,12)</f>
        <v>000111111100</v>
      </c>
      <c r="I30" s="17"/>
      <c r="J30" s="4" t="str">
        <f>MID(G30,13,5)</f>
        <v>00011</v>
      </c>
      <c r="K30" s="4" t="str">
        <f>MID(G30,18,3)</f>
        <v>000</v>
      </c>
      <c r="L30" s="4" t="str">
        <f>MID(G30,21,5)</f>
        <v>00011</v>
      </c>
      <c r="M30" s="4" t="str">
        <f>MID(G30,26,7)</f>
        <v>0010111</v>
      </c>
      <c r="N30" s="4" t="s">
        <v>2</v>
      </c>
      <c r="O30" s="4" t="s">
        <v>172</v>
      </c>
      <c r="P30" s="4" t="s">
        <v>3</v>
      </c>
    </row>
    <row r="31" spans="2:19" hidden="1" x14ac:dyDescent="0.2">
      <c r="B31" s="6" t="s">
        <v>9</v>
      </c>
      <c r="C31" s="1" t="str">
        <f>HEX2BIN(MID(B31,1,2), 8)</f>
        <v>01111111</v>
      </c>
      <c r="D31" s="1" t="str">
        <f>HEX2BIN(MID(B31,3,2), 8)</f>
        <v>10111111</v>
      </c>
      <c r="E31" s="1" t="str">
        <f>HEX2BIN(MID(B31,5,2), 8)</f>
        <v>11110001</v>
      </c>
      <c r="F31" s="1" t="str">
        <f>HEX2BIN(MID(B31,7,2), 8)</f>
        <v>00010111</v>
      </c>
      <c r="G31" s="7" t="str">
        <f>_xlfn.CONCAT(C31,D31,E31,F31)</f>
        <v>01111111101111111111000100010111</v>
      </c>
      <c r="H31" s="17" t="str">
        <f>MID(G31,1,12)</f>
        <v>011111111011</v>
      </c>
      <c r="I31" s="17"/>
      <c r="J31" s="4" t="str">
        <f>MID(G31,13,5)</f>
        <v>11111</v>
      </c>
      <c r="K31" s="4" t="str">
        <f>MID(G31,18,3)</f>
        <v>111</v>
      </c>
      <c r="L31" s="4" t="str">
        <f>MID(G31,21,5)</f>
        <v>00010</v>
      </c>
      <c r="M31" s="4" t="str">
        <f>MID(G31,26,7)</f>
        <v>0010111</v>
      </c>
      <c r="N31" s="4" t="s">
        <v>2</v>
      </c>
      <c r="P31" s="4" t="s">
        <v>10</v>
      </c>
    </row>
    <row r="32" spans="2:19" x14ac:dyDescent="0.2">
      <c r="B32" s="6" t="s">
        <v>83</v>
      </c>
      <c r="C32" s="1" t="str">
        <f>HEX2BIN(MID(B32,1,2), 8)</f>
        <v>00000000</v>
      </c>
      <c r="D32" s="1" t="str">
        <f>HEX2BIN(MID(B32,3,2), 8)</f>
        <v>11100101</v>
      </c>
      <c r="E32" s="1" t="str">
        <f>HEX2BIN(MID(B32,5,2), 8)</f>
        <v>11010100</v>
      </c>
      <c r="F32" s="1" t="str">
        <f>HEX2BIN(MID(B32,7,2), 8)</f>
        <v>01100011</v>
      </c>
      <c r="G32" s="7" t="str">
        <f>_xlfn.CONCAT(C32,D32,E32,F32)</f>
        <v>00000000111001011101010001100011</v>
      </c>
      <c r="H32" s="17" t="str">
        <f>MID(G32,1,12)</f>
        <v>000000001110</v>
      </c>
      <c r="I32" s="17"/>
      <c r="J32" s="4" t="str">
        <f>MID(G32,13,5)</f>
        <v>01011</v>
      </c>
      <c r="K32" s="4" t="str">
        <f>MID(G32,18,3)</f>
        <v>101</v>
      </c>
      <c r="L32" s="4" t="str">
        <f>MID(G32,21,5)</f>
        <v>01000</v>
      </c>
      <c r="M32" s="4" t="str">
        <f>MID(G32,26,7)</f>
        <v>1100011</v>
      </c>
      <c r="N32" s="4" t="s">
        <v>84</v>
      </c>
      <c r="O32" s="4" t="s">
        <v>175</v>
      </c>
      <c r="P32" s="4" t="s">
        <v>85</v>
      </c>
      <c r="Q32" s="3" t="s">
        <v>86</v>
      </c>
    </row>
    <row r="33" spans="2:17" hidden="1" x14ac:dyDescent="0.2">
      <c r="B33" s="6" t="s">
        <v>112</v>
      </c>
      <c r="C33" s="1" t="str">
        <f>HEX2BIN(MID(B33,1,2), 8)</f>
        <v>00000000</v>
      </c>
      <c r="D33" s="1" t="str">
        <f>HEX2BIN(MID(B33,3,2), 8)</f>
        <v>10110111</v>
      </c>
      <c r="E33" s="1" t="str">
        <f>HEX2BIN(MID(B33,5,2), 8)</f>
        <v>01010100</v>
      </c>
      <c r="F33" s="1" t="str">
        <f>HEX2BIN(MID(B33,7,2), 8)</f>
        <v>01100011</v>
      </c>
      <c r="G33" s="7" t="str">
        <f>_xlfn.CONCAT(C33,D33,E33,F33)</f>
        <v>00000000101101110101010001100011</v>
      </c>
      <c r="H33" s="4" t="str">
        <f>MID(G33,1,7)</f>
        <v>0000000</v>
      </c>
      <c r="I33" s="4" t="str">
        <f>MID(G33,8,5)</f>
        <v>01011</v>
      </c>
      <c r="J33" s="4" t="str">
        <f>MID(G33,13,5)</f>
        <v>01110</v>
      </c>
      <c r="K33" s="4" t="str">
        <f>MID(G33,18,3)</f>
        <v>101</v>
      </c>
      <c r="L33" s="4" t="str">
        <f>MID(G33,21,5)</f>
        <v>01000</v>
      </c>
      <c r="M33" s="4" t="str">
        <f>MID(G33,26,7)</f>
        <v>1100011</v>
      </c>
      <c r="N33" s="4" t="s">
        <v>84</v>
      </c>
      <c r="P33" s="4" t="s">
        <v>113</v>
      </c>
      <c r="Q33" s="3" t="s">
        <v>114</v>
      </c>
    </row>
    <row r="34" spans="2:17" hidden="1" x14ac:dyDescent="0.2">
      <c r="B34" s="6" t="s">
        <v>112</v>
      </c>
      <c r="C34" s="1" t="str">
        <f>HEX2BIN(MID(B34,1,2), 8)</f>
        <v>00000000</v>
      </c>
      <c r="D34" s="1" t="str">
        <f>HEX2BIN(MID(B34,3,2), 8)</f>
        <v>10110111</v>
      </c>
      <c r="E34" s="1" t="str">
        <f>HEX2BIN(MID(B34,5,2), 8)</f>
        <v>01010100</v>
      </c>
      <c r="F34" s="1" t="str">
        <f>HEX2BIN(MID(B34,7,2), 8)</f>
        <v>01100011</v>
      </c>
      <c r="G34" s="7" t="str">
        <f>_xlfn.CONCAT(C34,D34,E34,F34)</f>
        <v>00000000101101110101010001100011</v>
      </c>
      <c r="H34" s="4" t="str">
        <f>MID(G34,1,7)</f>
        <v>0000000</v>
      </c>
      <c r="I34" s="4" t="str">
        <f>MID(G34,8,5)</f>
        <v>01011</v>
      </c>
      <c r="J34" s="4" t="str">
        <f>MID(G34,13,5)</f>
        <v>01110</v>
      </c>
      <c r="K34" s="4" t="str">
        <f>MID(G34,18,3)</f>
        <v>101</v>
      </c>
      <c r="L34" s="4" t="str">
        <f>MID(G34,21,5)</f>
        <v>01000</v>
      </c>
      <c r="M34" s="4" t="str">
        <f>MID(G34,26,7)</f>
        <v>1100011</v>
      </c>
      <c r="N34" s="4" t="s">
        <v>84</v>
      </c>
      <c r="P34" s="4" t="s">
        <v>130</v>
      </c>
      <c r="Q34" s="3" t="s">
        <v>131</v>
      </c>
    </row>
    <row r="35" spans="2:17" hidden="1" x14ac:dyDescent="0.2">
      <c r="B35" s="6" t="s">
        <v>144</v>
      </c>
      <c r="C35" s="1" t="str">
        <f>HEX2BIN(MID(B35,1,2), 8)</f>
        <v>00000000</v>
      </c>
      <c r="D35" s="1" t="str">
        <f>HEX2BIN(MID(B35,3,2), 8)</f>
        <v>10100111</v>
      </c>
      <c r="E35" s="1" t="str">
        <f>HEX2BIN(MID(B35,5,2), 8)</f>
        <v>11010100</v>
      </c>
      <c r="F35" s="1" t="str">
        <f>HEX2BIN(MID(B35,7,2), 8)</f>
        <v>01100011</v>
      </c>
      <c r="G35" s="7" t="str">
        <f>_xlfn.CONCAT(C35,D35,E35,F35)</f>
        <v>00000000101001111101010001100011</v>
      </c>
      <c r="H35" s="4" t="str">
        <f>MID(G35,1,7)</f>
        <v>0000000</v>
      </c>
      <c r="I35" s="4" t="str">
        <f>MID(G35,8,5)</f>
        <v>01010</v>
      </c>
      <c r="J35" s="4" t="str">
        <f>MID(G35,13,5)</f>
        <v>01111</v>
      </c>
      <c r="K35" s="4" t="str">
        <f>MID(G35,18,3)</f>
        <v>101</v>
      </c>
      <c r="L35" s="4" t="str">
        <f>MID(G35,21,5)</f>
        <v>01000</v>
      </c>
      <c r="M35" s="4" t="str">
        <f>MID(G35,26,7)</f>
        <v>1100011</v>
      </c>
      <c r="N35" s="4" t="s">
        <v>84</v>
      </c>
      <c r="P35" s="4" t="s">
        <v>145</v>
      </c>
      <c r="Q35" s="3" t="s">
        <v>146</v>
      </c>
    </row>
    <row r="36" spans="2:17" x14ac:dyDescent="0.2">
      <c r="B36" s="6" t="s">
        <v>96</v>
      </c>
      <c r="C36" s="1" t="str">
        <f>HEX2BIN(MID(B36,1,2), 8)</f>
        <v>00000000</v>
      </c>
      <c r="D36" s="1" t="str">
        <f>HEX2BIN(MID(B36,3,2), 8)</f>
        <v>10110111</v>
      </c>
      <c r="E36" s="1" t="str">
        <f>HEX2BIN(MID(B36,5,2), 8)</f>
        <v>01100100</v>
      </c>
      <c r="F36" s="1" t="str">
        <f>HEX2BIN(MID(B36,7,2), 8)</f>
        <v>01100011</v>
      </c>
      <c r="G36" s="7" t="str">
        <f>_xlfn.CONCAT(C36,D36,E36,F36)</f>
        <v>00000000101101110110010001100011</v>
      </c>
      <c r="H36" s="17" t="str">
        <f>MID(G36,1,12)</f>
        <v>000000001011</v>
      </c>
      <c r="I36" s="17"/>
      <c r="J36" s="4" t="str">
        <f>MID(G36,13,5)</f>
        <v>01110</v>
      </c>
      <c r="K36" s="4" t="str">
        <f>MID(G36,18,3)</f>
        <v>110</v>
      </c>
      <c r="L36" s="4" t="str">
        <f>MID(G36,21,5)</f>
        <v>01000</v>
      </c>
      <c r="M36" s="4" t="str">
        <f>MID(G36,26,7)</f>
        <v>1100011</v>
      </c>
      <c r="N36" s="4" t="s">
        <v>97</v>
      </c>
      <c r="O36" s="4" t="s">
        <v>175</v>
      </c>
      <c r="P36" s="4" t="s">
        <v>98</v>
      </c>
      <c r="Q36" s="3" t="s">
        <v>99</v>
      </c>
    </row>
    <row r="37" spans="2:17" hidden="1" x14ac:dyDescent="0.2">
      <c r="B37" s="6" t="s">
        <v>121</v>
      </c>
      <c r="C37" s="1" t="str">
        <f>HEX2BIN(MID(B37,1,2), 8)</f>
        <v>00000000</v>
      </c>
      <c r="D37" s="1" t="str">
        <f>HEX2BIN(MID(B37,3,2), 8)</f>
        <v>11100101</v>
      </c>
      <c r="E37" s="1" t="str">
        <f>HEX2BIN(MID(B37,5,2), 8)</f>
        <v>11100100</v>
      </c>
      <c r="F37" s="1" t="str">
        <f>HEX2BIN(MID(B37,7,2), 8)</f>
        <v>01100011</v>
      </c>
      <c r="G37" s="7" t="str">
        <f>_xlfn.CONCAT(C37,D37,E37,F37)</f>
        <v>00000000111001011110010001100011</v>
      </c>
      <c r="H37" s="4" t="str">
        <f>MID(G37,1,7)</f>
        <v>0000000</v>
      </c>
      <c r="I37" s="4" t="str">
        <f>MID(G37,8,5)</f>
        <v>01110</v>
      </c>
      <c r="J37" s="4" t="str">
        <f>MID(G37,13,5)</f>
        <v>01011</v>
      </c>
      <c r="K37" s="4" t="str">
        <f>MID(G37,18,3)</f>
        <v>110</v>
      </c>
      <c r="L37" s="4" t="str">
        <f>MID(G37,21,5)</f>
        <v>01000</v>
      </c>
      <c r="M37" s="4" t="str">
        <f>MID(G37,26,7)</f>
        <v>1100011</v>
      </c>
      <c r="N37" s="4" t="s">
        <v>97</v>
      </c>
      <c r="P37" s="4" t="s">
        <v>122</v>
      </c>
      <c r="Q37" s="3" t="s">
        <v>123</v>
      </c>
    </row>
    <row r="38" spans="2:17" hidden="1" x14ac:dyDescent="0.2">
      <c r="B38" s="6" t="s">
        <v>121</v>
      </c>
      <c r="C38" s="1" t="str">
        <f>HEX2BIN(MID(B38,1,2), 8)</f>
        <v>00000000</v>
      </c>
      <c r="D38" s="1" t="str">
        <f>HEX2BIN(MID(B38,3,2), 8)</f>
        <v>11100101</v>
      </c>
      <c r="E38" s="1" t="str">
        <f>HEX2BIN(MID(B38,5,2), 8)</f>
        <v>11100100</v>
      </c>
      <c r="F38" s="1" t="str">
        <f>HEX2BIN(MID(B38,7,2), 8)</f>
        <v>01100011</v>
      </c>
      <c r="G38" s="7" t="str">
        <f>_xlfn.CONCAT(C38,D38,E38,F38)</f>
        <v>00000000111001011110010001100011</v>
      </c>
      <c r="H38" s="4" t="str">
        <f>MID(G38,1,7)</f>
        <v>0000000</v>
      </c>
      <c r="I38" s="4" t="str">
        <f>MID(G38,8,5)</f>
        <v>01110</v>
      </c>
      <c r="J38" s="4" t="str">
        <f>MID(G38,13,5)</f>
        <v>01011</v>
      </c>
      <c r="K38" s="4" t="str">
        <f>MID(G38,18,3)</f>
        <v>110</v>
      </c>
      <c r="L38" s="4" t="str">
        <f>MID(G38,21,5)</f>
        <v>01000</v>
      </c>
      <c r="M38" s="4" t="str">
        <f>MID(G38,26,7)</f>
        <v>1100011</v>
      </c>
      <c r="N38" s="4" t="s">
        <v>97</v>
      </c>
      <c r="P38" s="4" t="s">
        <v>134</v>
      </c>
      <c r="Q38" s="3" t="s">
        <v>135</v>
      </c>
    </row>
    <row r="39" spans="2:17" hidden="1" x14ac:dyDescent="0.2">
      <c r="B39" s="6" t="s">
        <v>155</v>
      </c>
      <c r="C39" s="1" t="str">
        <f>HEX2BIN(MID(B39,1,2), 8)</f>
        <v>00000000</v>
      </c>
      <c r="D39" s="1" t="str">
        <f>HEX2BIN(MID(B39,3,2), 8)</f>
        <v>11110110</v>
      </c>
      <c r="E39" s="1" t="str">
        <f>HEX2BIN(MID(B39,5,2), 8)</f>
        <v>01100100</v>
      </c>
      <c r="F39" s="1" t="str">
        <f>HEX2BIN(MID(B39,7,2), 8)</f>
        <v>01100011</v>
      </c>
      <c r="G39" s="7" t="str">
        <f>_xlfn.CONCAT(C39,D39,E39,F39)</f>
        <v>00000000111101100110010001100011</v>
      </c>
      <c r="H39" s="4" t="str">
        <f>MID(G39,1,7)</f>
        <v>0000000</v>
      </c>
      <c r="I39" s="4" t="str">
        <f>MID(G39,8,5)</f>
        <v>01111</v>
      </c>
      <c r="J39" s="4" t="str">
        <f>MID(G39,13,5)</f>
        <v>01100</v>
      </c>
      <c r="K39" s="4" t="str">
        <f>MID(G39,18,3)</f>
        <v>110</v>
      </c>
      <c r="L39" s="4" t="str">
        <f>MID(G39,21,5)</f>
        <v>01000</v>
      </c>
      <c r="M39" s="4" t="str">
        <f>MID(G39,26,7)</f>
        <v>1100011</v>
      </c>
      <c r="N39" s="4" t="s">
        <v>97</v>
      </c>
      <c r="P39" s="4" t="s">
        <v>156</v>
      </c>
      <c r="Q39" s="3" t="s">
        <v>157</v>
      </c>
    </row>
    <row r="40" spans="2:17" x14ac:dyDescent="0.2">
      <c r="B40" s="6" t="s">
        <v>22</v>
      </c>
      <c r="C40" s="1" t="str">
        <f>HEX2BIN(MID(B40,1,2), 8)</f>
        <v>00000000</v>
      </c>
      <c r="D40" s="1" t="str">
        <f>HEX2BIN(MID(B40,3,2), 8)</f>
        <v>00000000</v>
      </c>
      <c r="E40" s="1" t="str">
        <f>HEX2BIN(MID(B40,5,2), 8)</f>
        <v>00000000</v>
      </c>
      <c r="F40" s="1" t="str">
        <f>HEX2BIN(MID(B40,7,2), 8)</f>
        <v>01101111</v>
      </c>
      <c r="G40" s="7" t="str">
        <f>_xlfn.CONCAT(C40,D40,E40,F40)</f>
        <v>00000000000000000000000001101111</v>
      </c>
      <c r="H40" s="17" t="str">
        <f>MID(G40,1,20)</f>
        <v>00000000000000000000</v>
      </c>
      <c r="I40" s="17"/>
      <c r="J40" s="25"/>
      <c r="K40" s="25"/>
      <c r="L40" s="4" t="str">
        <f>MID(G40,21,5)</f>
        <v>00000</v>
      </c>
      <c r="M40" s="4" t="str">
        <f>MID(G40,26,7)</f>
        <v>1101111</v>
      </c>
      <c r="N40" s="4" t="s">
        <v>23</v>
      </c>
      <c r="O40" s="4" t="s">
        <v>170</v>
      </c>
      <c r="P40" s="4">
        <v>400018</v>
      </c>
      <c r="Q40" s="3" t="s">
        <v>24</v>
      </c>
    </row>
    <row r="41" spans="2:17" x14ac:dyDescent="0.2">
      <c r="B41" s="6" t="s">
        <v>18</v>
      </c>
      <c r="C41" s="1" t="str">
        <f>HEX2BIN(MID(B41,1,2), 8)</f>
        <v>00000001</v>
      </c>
      <c r="D41" s="1" t="str">
        <f>HEX2BIN(MID(B41,3,2), 8)</f>
        <v>00000000</v>
      </c>
      <c r="E41" s="1" t="str">
        <f>HEX2BIN(MID(B41,5,2), 8)</f>
        <v>00000000</v>
      </c>
      <c r="F41" s="1" t="str">
        <f>HEX2BIN(MID(B41,7,2), 8)</f>
        <v>11101111</v>
      </c>
      <c r="G41" s="7" t="str">
        <f>_xlfn.CONCAT(C41,D41,E41,F41)</f>
        <v>00000001000000000000000011101111</v>
      </c>
      <c r="H41" s="17" t="str">
        <f>MID(G41,1,20)</f>
        <v>00000001000000000000</v>
      </c>
      <c r="I41" s="17"/>
      <c r="J41" s="25"/>
      <c r="K41" s="25"/>
      <c r="L41" s="4" t="str">
        <f>MID(G41,21,5)</f>
        <v>00001</v>
      </c>
      <c r="M41" s="4" t="str">
        <f>MID(G41,26,7)</f>
        <v>1101111</v>
      </c>
      <c r="N41" s="4" t="s">
        <v>19</v>
      </c>
      <c r="O41" s="4" t="s">
        <v>170</v>
      </c>
      <c r="P41" s="4" t="s">
        <v>20</v>
      </c>
      <c r="Q41" s="3" t="s">
        <v>21</v>
      </c>
    </row>
    <row r="42" spans="2:17" hidden="1" x14ac:dyDescent="0.2">
      <c r="B42" s="6" t="s">
        <v>55</v>
      </c>
      <c r="C42" s="1" t="str">
        <f>HEX2BIN(MID(B42,1,2), 8)</f>
        <v>00000001</v>
      </c>
      <c r="D42" s="1" t="str">
        <f>HEX2BIN(MID(B42,3,2), 8)</f>
        <v>01000000</v>
      </c>
      <c r="E42" s="1" t="str">
        <f>HEX2BIN(MID(B42,5,2), 8)</f>
        <v>00000000</v>
      </c>
      <c r="F42" s="1" t="str">
        <f>HEX2BIN(MID(B42,7,2), 8)</f>
        <v>11101111</v>
      </c>
      <c r="G42" s="7" t="str">
        <f>_xlfn.CONCAT(C42,D42,E42,F42)</f>
        <v>00000001010000000000000011101111</v>
      </c>
      <c r="H42" s="17" t="str">
        <f>MID(G42,1,20)</f>
        <v>00000001010000000000</v>
      </c>
      <c r="I42" s="17"/>
      <c r="J42" s="25"/>
      <c r="K42" s="25"/>
      <c r="L42" s="4" t="str">
        <f>MID(G42,21,5)</f>
        <v>00001</v>
      </c>
      <c r="M42" s="4" t="str">
        <f>MID(G42,26,7)</f>
        <v>1101111</v>
      </c>
      <c r="N42" s="4" t="s">
        <v>19</v>
      </c>
      <c r="P42" s="4" t="s">
        <v>56</v>
      </c>
      <c r="Q42" s="3" t="s">
        <v>57</v>
      </c>
    </row>
    <row r="43" spans="2:17" x14ac:dyDescent="0.2">
      <c r="B43" s="6" t="s">
        <v>59</v>
      </c>
      <c r="C43" s="1" t="str">
        <f>HEX2BIN(MID(B43,1,2), 8)</f>
        <v>00000000</v>
      </c>
      <c r="D43" s="1" t="str">
        <f>HEX2BIN(MID(B43,3,2), 8)</f>
        <v>00000000</v>
      </c>
      <c r="E43" s="1" t="str">
        <f>HEX2BIN(MID(B43,5,2), 8)</f>
        <v>00000101</v>
      </c>
      <c r="F43" s="1" t="str">
        <f>HEX2BIN(MID(B43,7,2), 8)</f>
        <v>00010011</v>
      </c>
      <c r="G43" s="7" t="str">
        <f>_xlfn.CONCAT(C43,D43,E43,F43)</f>
        <v>00000000000000000000010100010011</v>
      </c>
      <c r="H43" s="17" t="str">
        <f>MID(G43,1,12)</f>
        <v>000000000000</v>
      </c>
      <c r="I43" s="17"/>
      <c r="J43" s="4" t="str">
        <f>MID(G43,13,5)</f>
        <v>00000</v>
      </c>
      <c r="K43" s="4" t="str">
        <f>MID(G43,18,3)</f>
        <v>000</v>
      </c>
      <c r="L43" s="4" t="str">
        <f>MID(G43,21,5)</f>
        <v>01010</v>
      </c>
      <c r="M43" s="4" t="str">
        <f>MID(G43,26,7)</f>
        <v>0010011</v>
      </c>
      <c r="N43" s="4" t="s">
        <v>60</v>
      </c>
      <c r="O43" s="4" t="s">
        <v>172</v>
      </c>
      <c r="P43" s="4" t="s">
        <v>61</v>
      </c>
    </row>
    <row r="44" spans="2:17" hidden="1" x14ac:dyDescent="0.2">
      <c r="B44" s="6" t="s">
        <v>94</v>
      </c>
      <c r="C44" s="1" t="str">
        <f>HEX2BIN(MID(B44,1,2), 8)</f>
        <v>00000001</v>
      </c>
      <c r="D44" s="1" t="str">
        <f>HEX2BIN(MID(B44,3,2), 8)</f>
        <v>11100000</v>
      </c>
      <c r="E44" s="1" t="str">
        <f>HEX2BIN(MID(B44,5,2), 8)</f>
        <v>00000111</v>
      </c>
      <c r="F44" s="1" t="str">
        <f>HEX2BIN(MID(B44,7,2), 8)</f>
        <v>00010011</v>
      </c>
      <c r="G44" s="7" t="str">
        <f>_xlfn.CONCAT(C44,D44,E44,F44)</f>
        <v>00000001111000000000011100010011</v>
      </c>
      <c r="H44" s="4" t="str">
        <f>MID(G44,1,7)</f>
        <v>0000000</v>
      </c>
      <c r="I44" s="4" t="str">
        <f>MID(G44,8,5)</f>
        <v>11110</v>
      </c>
      <c r="J44" s="4" t="str">
        <f>MID(G44,13,5)</f>
        <v>00000</v>
      </c>
      <c r="K44" s="4" t="str">
        <f>MID(G44,18,3)</f>
        <v>000</v>
      </c>
      <c r="L44" s="4" t="str">
        <f>MID(G44,21,5)</f>
        <v>01110</v>
      </c>
      <c r="M44" s="4" t="str">
        <f>MID(G44,26,7)</f>
        <v>0010011</v>
      </c>
      <c r="N44" s="4" t="s">
        <v>60</v>
      </c>
      <c r="P44" s="4" t="s">
        <v>95</v>
      </c>
    </row>
    <row r="45" spans="2:17" hidden="1" x14ac:dyDescent="0.2">
      <c r="B45" s="6" t="s">
        <v>119</v>
      </c>
      <c r="C45" s="1" t="str">
        <f>HEX2BIN(MID(B45,1,2), 8)</f>
        <v>00000001</v>
      </c>
      <c r="D45" s="1" t="str">
        <f>HEX2BIN(MID(B45,3,2), 8)</f>
        <v>11100000</v>
      </c>
      <c r="E45" s="1" t="str">
        <f>HEX2BIN(MID(B45,5,2), 8)</f>
        <v>00000101</v>
      </c>
      <c r="F45" s="1" t="str">
        <f>HEX2BIN(MID(B45,7,2), 8)</f>
        <v>10010011</v>
      </c>
      <c r="G45" s="7" t="str">
        <f>_xlfn.CONCAT(C45,D45,E45,F45)</f>
        <v>00000001111000000000010110010011</v>
      </c>
      <c r="H45" s="4" t="str">
        <f>MID(G45,1,7)</f>
        <v>0000000</v>
      </c>
      <c r="I45" s="4" t="str">
        <f>MID(G45,8,5)</f>
        <v>11110</v>
      </c>
      <c r="J45" s="4" t="str">
        <f>MID(G45,13,5)</f>
        <v>00000</v>
      </c>
      <c r="K45" s="4" t="str">
        <f>MID(G45,18,3)</f>
        <v>000</v>
      </c>
      <c r="L45" s="4" t="str">
        <f>MID(G45,21,5)</f>
        <v>01011</v>
      </c>
      <c r="M45" s="4" t="str">
        <f>MID(G45,26,7)</f>
        <v>0010011</v>
      </c>
      <c r="N45" s="4" t="s">
        <v>60</v>
      </c>
      <c r="P45" s="4" t="s">
        <v>120</v>
      </c>
    </row>
    <row r="46" spans="2:17" hidden="1" x14ac:dyDescent="0.2">
      <c r="B46" s="6" t="s">
        <v>119</v>
      </c>
      <c r="C46" s="1" t="str">
        <f>HEX2BIN(MID(B46,1,2), 8)</f>
        <v>00000001</v>
      </c>
      <c r="D46" s="1" t="str">
        <f>HEX2BIN(MID(B46,3,2), 8)</f>
        <v>11100000</v>
      </c>
      <c r="E46" s="1" t="str">
        <f>HEX2BIN(MID(B46,5,2), 8)</f>
        <v>00000101</v>
      </c>
      <c r="F46" s="1" t="str">
        <f>HEX2BIN(MID(B46,7,2), 8)</f>
        <v>10010011</v>
      </c>
      <c r="G46" s="7" t="str">
        <f>_xlfn.CONCAT(C46,D46,E46,F46)</f>
        <v>00000001111000000000010110010011</v>
      </c>
      <c r="H46" s="4" t="str">
        <f>MID(G46,1,7)</f>
        <v>0000000</v>
      </c>
      <c r="I46" s="4" t="str">
        <f>MID(G46,8,5)</f>
        <v>11110</v>
      </c>
      <c r="J46" s="4" t="str">
        <f>MID(G46,13,5)</f>
        <v>00000</v>
      </c>
      <c r="K46" s="4" t="str">
        <f>MID(G46,18,3)</f>
        <v>000</v>
      </c>
      <c r="L46" s="4" t="str">
        <f>MID(G46,21,5)</f>
        <v>01011</v>
      </c>
      <c r="M46" s="4" t="str">
        <f>MID(G46,26,7)</f>
        <v>0010011</v>
      </c>
      <c r="N46" s="4" t="s">
        <v>60</v>
      </c>
      <c r="P46" s="4" t="s">
        <v>120</v>
      </c>
    </row>
    <row r="47" spans="2:17" hidden="1" x14ac:dyDescent="0.2">
      <c r="B47" s="6" t="s">
        <v>153</v>
      </c>
      <c r="C47" s="1" t="str">
        <f>HEX2BIN(MID(B47,1,2), 8)</f>
        <v>00000001</v>
      </c>
      <c r="D47" s="1" t="str">
        <f>HEX2BIN(MID(B47,3,2), 8)</f>
        <v>11100000</v>
      </c>
      <c r="E47" s="1" t="str">
        <f>HEX2BIN(MID(B47,5,2), 8)</f>
        <v>00000110</v>
      </c>
      <c r="F47" s="1" t="str">
        <f>HEX2BIN(MID(B47,7,2), 8)</f>
        <v>00010011</v>
      </c>
      <c r="G47" s="7" t="str">
        <f>_xlfn.CONCAT(C47,D47,E47,F47)</f>
        <v>00000001111000000000011000010011</v>
      </c>
      <c r="H47" s="4" t="str">
        <f>MID(G47,1,7)</f>
        <v>0000000</v>
      </c>
      <c r="I47" s="4" t="str">
        <f>MID(G47,8,5)</f>
        <v>11110</v>
      </c>
      <c r="J47" s="4" t="str">
        <f>MID(G47,13,5)</f>
        <v>00000</v>
      </c>
      <c r="K47" s="4" t="str">
        <f>MID(G47,18,3)</f>
        <v>000</v>
      </c>
      <c r="L47" s="4" t="str">
        <f>MID(G47,21,5)</f>
        <v>01100</v>
      </c>
      <c r="M47" s="4" t="str">
        <f>MID(G47,26,7)</f>
        <v>0010011</v>
      </c>
      <c r="N47" s="4" t="s">
        <v>60</v>
      </c>
      <c r="P47" s="4" t="s">
        <v>154</v>
      </c>
    </row>
    <row r="48" spans="2:17" x14ac:dyDescent="0.2">
      <c r="B48" s="6" t="s">
        <v>27</v>
      </c>
      <c r="C48" s="1" t="str">
        <f>HEX2BIN(MID(B48,1,2), 8)</f>
        <v>00010000</v>
      </c>
      <c r="D48" s="1" t="str">
        <f>HEX2BIN(MID(B48,3,2), 8)</f>
        <v>00000001</v>
      </c>
      <c r="E48" s="1" t="str">
        <f>HEX2BIN(MID(B48,5,2), 8)</f>
        <v>00000111</v>
      </c>
      <c r="F48" s="1" t="str">
        <f>HEX2BIN(MID(B48,7,2), 8)</f>
        <v>10110111</v>
      </c>
      <c r="G48" s="7" t="str">
        <f>_xlfn.CONCAT(C48,D48,E48,F48)</f>
        <v>00010000000000010000011110110111</v>
      </c>
      <c r="H48" s="17" t="str">
        <f>MID(G48,1,20)</f>
        <v>00010000000000010000</v>
      </c>
      <c r="I48" s="17"/>
      <c r="J48" s="25"/>
      <c r="K48" s="25"/>
      <c r="L48" s="4" t="str">
        <f>MID(G48,21,5)</f>
        <v>01111</v>
      </c>
      <c r="M48" s="4" t="str">
        <f>MID(G48,26,7)</f>
        <v>0110111</v>
      </c>
      <c r="N48" s="4" t="s">
        <v>28</v>
      </c>
      <c r="O48" s="4" t="s">
        <v>176</v>
      </c>
      <c r="P48" s="4" t="s">
        <v>29</v>
      </c>
    </row>
    <row r="49" spans="2:19" hidden="1" x14ac:dyDescent="0.2">
      <c r="B49" s="6" t="s">
        <v>34</v>
      </c>
      <c r="C49" s="1" t="str">
        <f>HEX2BIN(MID(B49,1,2), 8)</f>
        <v>00010000</v>
      </c>
      <c r="D49" s="1" t="str">
        <f>HEX2BIN(MID(B49,3,2), 8)</f>
        <v>00000001</v>
      </c>
      <c r="E49" s="1" t="str">
        <f>HEX2BIN(MID(B49,5,2), 8)</f>
        <v>00000110</v>
      </c>
      <c r="F49" s="1" t="str">
        <f>HEX2BIN(MID(B49,7,2), 8)</f>
        <v>10110111</v>
      </c>
      <c r="G49" s="7" t="str">
        <f>_xlfn.CONCAT(C49,D49,E49,F49)</f>
        <v>00010000000000010000011010110111</v>
      </c>
      <c r="H49" s="17" t="str">
        <f t="shared" ref="H49:H52" si="1">MID(G49,1,20)</f>
        <v>00010000000000010000</v>
      </c>
      <c r="I49" s="17"/>
      <c r="J49" s="25"/>
      <c r="K49" s="25"/>
      <c r="L49" s="4" t="str">
        <f>MID(G49,21,5)</f>
        <v>01101</v>
      </c>
      <c r="M49" s="4" t="str">
        <f>MID(G49,26,7)</f>
        <v>0110111</v>
      </c>
      <c r="N49" s="4" t="s">
        <v>28</v>
      </c>
      <c r="P49" s="4" t="s">
        <v>35</v>
      </c>
    </row>
    <row r="50" spans="2:19" hidden="1" x14ac:dyDescent="0.2">
      <c r="B50" s="6" t="s">
        <v>36</v>
      </c>
      <c r="C50" s="1" t="str">
        <f>HEX2BIN(MID(B50,1,2), 8)</f>
        <v>00010000</v>
      </c>
      <c r="D50" s="1" t="str">
        <f>HEX2BIN(MID(B50,3,2), 8)</f>
        <v>00000001</v>
      </c>
      <c r="E50" s="1" t="str">
        <f>HEX2BIN(MID(B50,5,2), 8)</f>
        <v>00000110</v>
      </c>
      <c r="F50" s="1" t="str">
        <f>HEX2BIN(MID(B50,7,2), 8)</f>
        <v>00110111</v>
      </c>
      <c r="G50" s="7" t="str">
        <f>_xlfn.CONCAT(C50,D50,E50,F50)</f>
        <v>00010000000000010000011000110111</v>
      </c>
      <c r="H50" s="17" t="str">
        <f t="shared" si="1"/>
        <v>00010000000000010000</v>
      </c>
      <c r="I50" s="17"/>
      <c r="J50" s="25"/>
      <c r="K50" s="25"/>
      <c r="L50" s="4" t="str">
        <f>MID(G50,21,5)</f>
        <v>01100</v>
      </c>
      <c r="M50" s="4" t="str">
        <f>MID(G50,26,7)</f>
        <v>0110111</v>
      </c>
      <c r="N50" s="4" t="s">
        <v>28</v>
      </c>
      <c r="P50" s="4" t="s">
        <v>37</v>
      </c>
    </row>
    <row r="51" spans="2:19" hidden="1" x14ac:dyDescent="0.2">
      <c r="B51" s="6" t="s">
        <v>38</v>
      </c>
      <c r="C51" s="1" t="str">
        <f>HEX2BIN(MID(B51,1,2), 8)</f>
        <v>00010000</v>
      </c>
      <c r="D51" s="1" t="str">
        <f>HEX2BIN(MID(B51,3,2), 8)</f>
        <v>00000001</v>
      </c>
      <c r="E51" s="1" t="str">
        <f>HEX2BIN(MID(B51,5,2), 8)</f>
        <v>00000101</v>
      </c>
      <c r="F51" s="1" t="str">
        <f>HEX2BIN(MID(B51,7,2), 8)</f>
        <v>10110111</v>
      </c>
      <c r="G51" s="7" t="str">
        <f>_xlfn.CONCAT(C51,D51,E51,F51)</f>
        <v>00010000000000010000010110110111</v>
      </c>
      <c r="H51" s="17" t="str">
        <f t="shared" si="1"/>
        <v>00010000000000010000</v>
      </c>
      <c r="I51" s="17"/>
      <c r="J51" s="25"/>
      <c r="K51" s="25"/>
      <c r="L51" s="4" t="str">
        <f>MID(G51,21,5)</f>
        <v>01011</v>
      </c>
      <c r="M51" s="4" t="str">
        <f>MID(G51,26,7)</f>
        <v>0110111</v>
      </c>
      <c r="N51" s="4" t="s">
        <v>28</v>
      </c>
      <c r="P51" s="4" t="s">
        <v>39</v>
      </c>
    </row>
    <row r="52" spans="2:19" x14ac:dyDescent="0.2">
      <c r="B52" s="6" t="s">
        <v>30</v>
      </c>
      <c r="C52" s="1" t="str">
        <f>HEX2BIN(MID(B52,1,2), 8)</f>
        <v>00000001</v>
      </c>
      <c r="D52" s="1" t="str">
        <f>HEX2BIN(MID(B52,3,2), 8)</f>
        <v>10000111</v>
      </c>
      <c r="E52" s="1" t="str">
        <f>HEX2BIN(MID(B52,5,2), 8)</f>
        <v>10100101</v>
      </c>
      <c r="F52" s="1" t="str">
        <f>HEX2BIN(MID(B52,7,2), 8)</f>
        <v>00000011</v>
      </c>
      <c r="G52" s="7" t="str">
        <f>_xlfn.CONCAT(C52,D52,E52,F52)</f>
        <v>00000001100001111010010100000011</v>
      </c>
      <c r="H52" s="17" t="str">
        <f t="shared" si="1"/>
        <v>00000001100001111010</v>
      </c>
      <c r="I52" s="17"/>
      <c r="J52" s="4" t="str">
        <f>MID(G52,13,5)</f>
        <v>01111</v>
      </c>
      <c r="K52" s="4" t="str">
        <f>MID(G52,18,3)</f>
        <v>010</v>
      </c>
      <c r="L52" s="4" t="str">
        <f>MID(G52,21,5)</f>
        <v>01010</v>
      </c>
      <c r="M52" s="4" t="str">
        <f>MID(G52,26,7)</f>
        <v>0000011</v>
      </c>
      <c r="N52" s="4" t="s">
        <v>31</v>
      </c>
      <c r="O52" s="4" t="s">
        <v>172</v>
      </c>
      <c r="P52" s="4" t="s">
        <v>32</v>
      </c>
      <c r="Q52" s="3" t="s">
        <v>7</v>
      </c>
      <c r="R52" s="2">
        <v>10010018</v>
      </c>
      <c r="S52" s="3" t="s">
        <v>33</v>
      </c>
    </row>
    <row r="53" spans="2:19" hidden="1" x14ac:dyDescent="0.2">
      <c r="B53" s="6" t="s">
        <v>58</v>
      </c>
      <c r="C53" s="1" t="str">
        <f>HEX2BIN(MID(B53,1,2), 8)</f>
        <v>00000000</v>
      </c>
      <c r="D53" s="1" t="str">
        <f>HEX2BIN(MID(B53,3,2), 8)</f>
        <v>11000001</v>
      </c>
      <c r="E53" s="1" t="str">
        <f>HEX2BIN(MID(B53,5,2), 8)</f>
        <v>00100000</v>
      </c>
      <c r="F53" s="1" t="str">
        <f>HEX2BIN(MID(B53,7,2), 8)</f>
        <v>10000011</v>
      </c>
      <c r="G53" s="7" t="str">
        <f>_xlfn.CONCAT(C53,D53,E53,F53)</f>
        <v>00000000110000010010000010000011</v>
      </c>
      <c r="H53" s="4" t="str">
        <f>MID(G53,1,7)</f>
        <v>0000000</v>
      </c>
      <c r="I53" s="4" t="str">
        <f>MID(G53,8,5)</f>
        <v>01100</v>
      </c>
      <c r="J53" s="4" t="str">
        <f>MID(G53,13,5)</f>
        <v>00010</v>
      </c>
      <c r="K53" s="4" t="str">
        <f>MID(G53,18,3)</f>
        <v>010</v>
      </c>
      <c r="L53" s="4" t="str">
        <f>MID(G53,21,5)</f>
        <v>00001</v>
      </c>
      <c r="M53" s="4" t="str">
        <f>MID(G53,26,7)</f>
        <v>0000011</v>
      </c>
      <c r="N53" s="4" t="s">
        <v>31</v>
      </c>
      <c r="P53" s="4" t="s">
        <v>54</v>
      </c>
    </row>
    <row r="54" spans="2:19" hidden="1" x14ac:dyDescent="0.2">
      <c r="B54" s="6" t="s">
        <v>66</v>
      </c>
      <c r="C54" s="1" t="str">
        <f>HEX2BIN(MID(B54,1,2), 8)</f>
        <v>00000000</v>
      </c>
      <c r="D54" s="1" t="str">
        <f>HEX2BIN(MID(B54,3,2), 8)</f>
        <v>00000101</v>
      </c>
      <c r="E54" s="1" t="str">
        <f>HEX2BIN(MID(B54,5,2), 8)</f>
        <v>10100111</v>
      </c>
      <c r="F54" s="1" t="str">
        <f>HEX2BIN(MID(B54,7,2), 8)</f>
        <v>00000011</v>
      </c>
      <c r="G54" s="7" t="str">
        <f>_xlfn.CONCAT(C54,D54,E54,F54)</f>
        <v>00000000000001011010011100000011</v>
      </c>
      <c r="H54" s="4" t="str">
        <f>MID(G54,1,7)</f>
        <v>0000000</v>
      </c>
      <c r="I54" s="4" t="str">
        <f>MID(G54,8,5)</f>
        <v>00000</v>
      </c>
      <c r="J54" s="4" t="str">
        <f>MID(G54,13,5)</f>
        <v>01011</v>
      </c>
      <c r="K54" s="4" t="str">
        <f>MID(G54,18,3)</f>
        <v>010</v>
      </c>
      <c r="L54" s="4" t="str">
        <f>MID(G54,21,5)</f>
        <v>01110</v>
      </c>
      <c r="M54" s="4" t="str">
        <f>MID(G54,26,7)</f>
        <v>0000011</v>
      </c>
      <c r="N54" s="4" t="s">
        <v>31</v>
      </c>
      <c r="P54" s="4" t="s">
        <v>67</v>
      </c>
    </row>
    <row r="55" spans="2:19" hidden="1" x14ac:dyDescent="0.2">
      <c r="B55" s="6" t="s">
        <v>68</v>
      </c>
      <c r="C55" s="1" t="str">
        <f>HEX2BIN(MID(B55,1,2), 8)</f>
        <v>00000000</v>
      </c>
      <c r="D55" s="1" t="str">
        <f>HEX2BIN(MID(B55,3,2), 8)</f>
        <v>01000101</v>
      </c>
      <c r="E55" s="1" t="str">
        <f>HEX2BIN(MID(B55,5,2), 8)</f>
        <v>10100111</v>
      </c>
      <c r="F55" s="1" t="str">
        <f>HEX2BIN(MID(B55,7,2), 8)</f>
        <v>10000011</v>
      </c>
      <c r="G55" s="7" t="str">
        <f>_xlfn.CONCAT(C55,D55,E55,F55)</f>
        <v>00000000010001011010011110000011</v>
      </c>
      <c r="H55" s="4" t="str">
        <f>MID(G55,1,7)</f>
        <v>0000000</v>
      </c>
      <c r="I55" s="4" t="str">
        <f>MID(G55,8,5)</f>
        <v>00100</v>
      </c>
      <c r="J55" s="4" t="str">
        <f>MID(G55,13,5)</f>
        <v>01011</v>
      </c>
      <c r="K55" s="4" t="str">
        <f>MID(G55,18,3)</f>
        <v>010</v>
      </c>
      <c r="L55" s="4" t="str">
        <f>MID(G55,21,5)</f>
        <v>01111</v>
      </c>
      <c r="M55" s="4" t="str">
        <f>MID(G55,26,7)</f>
        <v>0000011</v>
      </c>
      <c r="N55" s="4" t="s">
        <v>31</v>
      </c>
      <c r="P55" s="4" t="s">
        <v>69</v>
      </c>
    </row>
    <row r="56" spans="2:19" hidden="1" x14ac:dyDescent="0.2">
      <c r="B56" s="6" t="s">
        <v>72</v>
      </c>
      <c r="C56" s="1" t="str">
        <f>HEX2BIN(MID(B56,1,2), 8)</f>
        <v>00000000</v>
      </c>
      <c r="D56" s="1" t="str">
        <f>HEX2BIN(MID(B56,3,2), 8)</f>
        <v>01000110</v>
      </c>
      <c r="E56" s="1" t="str">
        <f>HEX2BIN(MID(B56,5,2), 8)</f>
        <v>00100111</v>
      </c>
      <c r="F56" s="1" t="str">
        <f>HEX2BIN(MID(B56,7,2), 8)</f>
        <v>00000011</v>
      </c>
      <c r="G56" s="7" t="str">
        <f>_xlfn.CONCAT(C56,D56,E56,F56)</f>
        <v>00000000010001100010011100000011</v>
      </c>
      <c r="H56" s="4" t="str">
        <f>MID(G56,1,7)</f>
        <v>0000000</v>
      </c>
      <c r="I56" s="4" t="str">
        <f>MID(G56,8,5)</f>
        <v>00100</v>
      </c>
      <c r="J56" s="4" t="str">
        <f>MID(G56,13,5)</f>
        <v>01100</v>
      </c>
      <c r="K56" s="4" t="str">
        <f>MID(G56,18,3)</f>
        <v>010</v>
      </c>
      <c r="L56" s="4" t="str">
        <f>MID(G56,21,5)</f>
        <v>01110</v>
      </c>
      <c r="M56" s="4" t="str">
        <f>MID(G56,26,7)</f>
        <v>0000011</v>
      </c>
      <c r="N56" s="4" t="s">
        <v>31</v>
      </c>
      <c r="P56" s="4" t="s">
        <v>73</v>
      </c>
      <c r="Q56" s="3" t="s">
        <v>7</v>
      </c>
      <c r="R56" s="2">
        <v>10010004</v>
      </c>
      <c r="S56" s="3" t="s">
        <v>74</v>
      </c>
    </row>
    <row r="57" spans="2:19" hidden="1" x14ac:dyDescent="0.2">
      <c r="B57" s="6" t="s">
        <v>77</v>
      </c>
      <c r="C57" s="1" t="str">
        <f>HEX2BIN(MID(B57,1,2), 8)</f>
        <v>00000000</v>
      </c>
      <c r="D57" s="1" t="str">
        <f>HEX2BIN(MID(B57,3,2), 8)</f>
        <v>00000110</v>
      </c>
      <c r="E57" s="1" t="str">
        <f>HEX2BIN(MID(B57,5,2), 8)</f>
        <v>00100101</v>
      </c>
      <c r="F57" s="1" t="str">
        <f>HEX2BIN(MID(B57,7,2), 8)</f>
        <v>10000011</v>
      </c>
      <c r="G57" s="7" t="str">
        <f>_xlfn.CONCAT(C57,D57,E57,F57)</f>
        <v>00000000000001100010010110000011</v>
      </c>
      <c r="H57" s="4" t="str">
        <f>MID(G57,1,7)</f>
        <v>0000000</v>
      </c>
      <c r="I57" s="4" t="str">
        <f>MID(G57,8,5)</f>
        <v>00000</v>
      </c>
      <c r="J57" s="4" t="str">
        <f>MID(G57,13,5)</f>
        <v>01100</v>
      </c>
      <c r="K57" s="4" t="str">
        <f>MID(G57,18,3)</f>
        <v>010</v>
      </c>
      <c r="L57" s="4" t="str">
        <f>MID(G57,21,5)</f>
        <v>01011</v>
      </c>
      <c r="M57" s="4" t="str">
        <f>MID(G57,26,7)</f>
        <v>0000011</v>
      </c>
      <c r="N57" s="4" t="s">
        <v>31</v>
      </c>
      <c r="P57" s="4" t="s">
        <v>78</v>
      </c>
    </row>
    <row r="58" spans="2:19" hidden="1" x14ac:dyDescent="0.2">
      <c r="B58" s="6" t="s">
        <v>104</v>
      </c>
      <c r="C58" s="1" t="str">
        <f>HEX2BIN(MID(B58,1,2), 8)</f>
        <v>00000000</v>
      </c>
      <c r="D58" s="1" t="str">
        <f>HEX2BIN(MID(B58,3,2), 8)</f>
        <v>11000110</v>
      </c>
      <c r="E58" s="1" t="str">
        <f>HEX2BIN(MID(B58,5,2), 8)</f>
        <v>00100111</v>
      </c>
      <c r="F58" s="1" t="str">
        <f>HEX2BIN(MID(B58,7,2), 8)</f>
        <v>00000011</v>
      </c>
      <c r="G58" s="7" t="str">
        <f>_xlfn.CONCAT(C58,D58,E58,F58)</f>
        <v>00000000110001100010011100000011</v>
      </c>
      <c r="H58" s="4" t="str">
        <f>MID(G58,1,7)</f>
        <v>0000000</v>
      </c>
      <c r="I58" s="4" t="str">
        <f>MID(G58,8,5)</f>
        <v>01100</v>
      </c>
      <c r="J58" s="4" t="str">
        <f>MID(G58,13,5)</f>
        <v>01100</v>
      </c>
      <c r="K58" s="4" t="str">
        <f>MID(G58,18,3)</f>
        <v>010</v>
      </c>
      <c r="L58" s="4" t="str">
        <f>MID(G58,21,5)</f>
        <v>01110</v>
      </c>
      <c r="M58" s="4" t="str">
        <f>MID(G58,26,7)</f>
        <v>0000011</v>
      </c>
      <c r="N58" s="4" t="s">
        <v>31</v>
      </c>
      <c r="P58" s="4" t="s">
        <v>105</v>
      </c>
    </row>
    <row r="59" spans="2:19" hidden="1" x14ac:dyDescent="0.2">
      <c r="B59" s="6" t="s">
        <v>106</v>
      </c>
      <c r="C59" s="1" t="str">
        <f>HEX2BIN(MID(B59,1,2), 8)</f>
        <v>00000000</v>
      </c>
      <c r="D59" s="1" t="str">
        <f>HEX2BIN(MID(B59,3,2), 8)</f>
        <v>10000110</v>
      </c>
      <c r="E59" s="1" t="str">
        <f>HEX2BIN(MID(B59,5,2), 8)</f>
        <v>00100101</v>
      </c>
      <c r="F59" s="1" t="str">
        <f>HEX2BIN(MID(B59,7,2), 8)</f>
        <v>10000011</v>
      </c>
      <c r="G59" s="7" t="str">
        <f>_xlfn.CONCAT(C59,D59,E59,F59)</f>
        <v>00000000100001100010010110000011</v>
      </c>
      <c r="H59" s="4" t="str">
        <f>MID(G59,1,7)</f>
        <v>0000000</v>
      </c>
      <c r="I59" s="4" t="str">
        <f>MID(G59,8,5)</f>
        <v>01000</v>
      </c>
      <c r="J59" s="4" t="str">
        <f>MID(G59,13,5)</f>
        <v>01100</v>
      </c>
      <c r="K59" s="4" t="str">
        <f>MID(G59,18,3)</f>
        <v>010</v>
      </c>
      <c r="L59" s="4" t="str">
        <f>MID(G59,21,5)</f>
        <v>01011</v>
      </c>
      <c r="M59" s="4" t="str">
        <f>MID(G59,26,7)</f>
        <v>0000011</v>
      </c>
      <c r="N59" s="4" t="s">
        <v>31</v>
      </c>
      <c r="P59" s="4" t="s">
        <v>107</v>
      </c>
    </row>
    <row r="60" spans="2:19" hidden="1" x14ac:dyDescent="0.2">
      <c r="B60" s="6" t="s">
        <v>77</v>
      </c>
      <c r="C60" s="1" t="str">
        <f>HEX2BIN(MID(B60,1,2), 8)</f>
        <v>00000000</v>
      </c>
      <c r="D60" s="1" t="str">
        <f>HEX2BIN(MID(B60,3,2), 8)</f>
        <v>00000110</v>
      </c>
      <c r="E60" s="1" t="str">
        <f>HEX2BIN(MID(B60,5,2), 8)</f>
        <v>00100101</v>
      </c>
      <c r="F60" s="1" t="str">
        <f>HEX2BIN(MID(B60,7,2), 8)</f>
        <v>10000011</v>
      </c>
      <c r="G60" s="7" t="str">
        <f>_xlfn.CONCAT(C60,D60,E60,F60)</f>
        <v>00000000000001100010010110000011</v>
      </c>
      <c r="H60" s="4" t="str">
        <f>MID(G60,1,7)</f>
        <v>0000000</v>
      </c>
      <c r="I60" s="4" t="str">
        <f>MID(G60,8,5)</f>
        <v>00000</v>
      </c>
      <c r="J60" s="4" t="str">
        <f>MID(G60,13,5)</f>
        <v>01100</v>
      </c>
      <c r="K60" s="4" t="str">
        <f>MID(G60,18,3)</f>
        <v>010</v>
      </c>
      <c r="L60" s="4" t="str">
        <f>MID(G60,21,5)</f>
        <v>01011</v>
      </c>
      <c r="M60" s="4" t="str">
        <f>MID(G60,26,7)</f>
        <v>0000011</v>
      </c>
      <c r="N60" s="4" t="s">
        <v>31</v>
      </c>
      <c r="P60" s="4" t="s">
        <v>78</v>
      </c>
    </row>
    <row r="61" spans="2:19" hidden="1" x14ac:dyDescent="0.2">
      <c r="B61" s="6" t="s">
        <v>72</v>
      </c>
      <c r="C61" s="1" t="str">
        <f>HEX2BIN(MID(B61,1,2), 8)</f>
        <v>00000000</v>
      </c>
      <c r="D61" s="1" t="str">
        <f>HEX2BIN(MID(B61,3,2), 8)</f>
        <v>01000110</v>
      </c>
      <c r="E61" s="1" t="str">
        <f>HEX2BIN(MID(B61,5,2), 8)</f>
        <v>00100111</v>
      </c>
      <c r="F61" s="1" t="str">
        <f>HEX2BIN(MID(B61,7,2), 8)</f>
        <v>00000011</v>
      </c>
      <c r="G61" s="7" t="str">
        <f>_xlfn.CONCAT(C61,D61,E61,F61)</f>
        <v>00000000010001100010011100000011</v>
      </c>
      <c r="H61" s="4" t="str">
        <f>MID(G61,1,7)</f>
        <v>0000000</v>
      </c>
      <c r="I61" s="4" t="str">
        <f>MID(G61,8,5)</f>
        <v>00100</v>
      </c>
      <c r="J61" s="4" t="str">
        <f>MID(G61,13,5)</f>
        <v>01100</v>
      </c>
      <c r="K61" s="4" t="str">
        <f>MID(G61,18,3)</f>
        <v>010</v>
      </c>
      <c r="L61" s="4" t="str">
        <f>MID(G61,21,5)</f>
        <v>01110</v>
      </c>
      <c r="M61" s="4" t="str">
        <f>MID(G61,26,7)</f>
        <v>0000011</v>
      </c>
      <c r="N61" s="4" t="s">
        <v>31</v>
      </c>
      <c r="P61" s="4" t="s">
        <v>73</v>
      </c>
    </row>
    <row r="62" spans="2:19" hidden="1" x14ac:dyDescent="0.2">
      <c r="B62" s="6" t="s">
        <v>104</v>
      </c>
      <c r="C62" s="1" t="str">
        <f>HEX2BIN(MID(B62,1,2), 8)</f>
        <v>00000000</v>
      </c>
      <c r="D62" s="1" t="str">
        <f>HEX2BIN(MID(B62,3,2), 8)</f>
        <v>11000110</v>
      </c>
      <c r="E62" s="1" t="str">
        <f>HEX2BIN(MID(B62,5,2), 8)</f>
        <v>00100111</v>
      </c>
      <c r="F62" s="1" t="str">
        <f>HEX2BIN(MID(B62,7,2), 8)</f>
        <v>00000011</v>
      </c>
      <c r="G62" s="7" t="str">
        <f>_xlfn.CONCAT(C62,D62,E62,F62)</f>
        <v>00000000110001100010011100000011</v>
      </c>
      <c r="H62" s="4" t="str">
        <f>MID(G62,1,7)</f>
        <v>0000000</v>
      </c>
      <c r="I62" s="4" t="str">
        <f>MID(G62,8,5)</f>
        <v>01100</v>
      </c>
      <c r="J62" s="4" t="str">
        <f>MID(G62,13,5)</f>
        <v>01100</v>
      </c>
      <c r="K62" s="4" t="str">
        <f>MID(G62,18,3)</f>
        <v>010</v>
      </c>
      <c r="L62" s="4" t="str">
        <f>MID(G62,21,5)</f>
        <v>01110</v>
      </c>
      <c r="M62" s="4" t="str">
        <f>MID(G62,26,7)</f>
        <v>0000011</v>
      </c>
      <c r="N62" s="4" t="s">
        <v>31</v>
      </c>
      <c r="P62" s="4" t="s">
        <v>105</v>
      </c>
    </row>
    <row r="63" spans="2:19" hidden="1" x14ac:dyDescent="0.2">
      <c r="B63" s="6" t="s">
        <v>106</v>
      </c>
      <c r="C63" s="1" t="str">
        <f>HEX2BIN(MID(B63,1,2), 8)</f>
        <v>00000000</v>
      </c>
      <c r="D63" s="1" t="str">
        <f>HEX2BIN(MID(B63,3,2), 8)</f>
        <v>10000110</v>
      </c>
      <c r="E63" s="1" t="str">
        <f>HEX2BIN(MID(B63,5,2), 8)</f>
        <v>00100101</v>
      </c>
      <c r="F63" s="1" t="str">
        <f>HEX2BIN(MID(B63,7,2), 8)</f>
        <v>10000011</v>
      </c>
      <c r="G63" s="7" t="str">
        <f>_xlfn.CONCAT(C63,D63,E63,F63)</f>
        <v>00000000100001100010010110000011</v>
      </c>
      <c r="H63" s="4" t="str">
        <f>MID(G63,1,7)</f>
        <v>0000000</v>
      </c>
      <c r="I63" s="4" t="str">
        <f>MID(G63,8,5)</f>
        <v>01000</v>
      </c>
      <c r="J63" s="4" t="str">
        <f>MID(G63,13,5)</f>
        <v>01100</v>
      </c>
      <c r="K63" s="4" t="str">
        <f>MID(G63,18,3)</f>
        <v>010</v>
      </c>
      <c r="L63" s="4" t="str">
        <f>MID(G63,21,5)</f>
        <v>01011</v>
      </c>
      <c r="M63" s="4" t="str">
        <f>MID(G63,26,7)</f>
        <v>0000011</v>
      </c>
      <c r="N63" s="4" t="s">
        <v>31</v>
      </c>
      <c r="P63" s="4" t="s">
        <v>107</v>
      </c>
    </row>
    <row r="64" spans="2:19" x14ac:dyDescent="0.2">
      <c r="B64" s="6" t="s">
        <v>46</v>
      </c>
      <c r="C64" s="1" t="str">
        <f>HEX2BIN(MID(B64,1,2), 8)</f>
        <v>00000000</v>
      </c>
      <c r="D64" s="1" t="str">
        <f>HEX2BIN(MID(B64,3,2), 8)</f>
        <v>00000110</v>
      </c>
      <c r="E64" s="1" t="str">
        <f>HEX2BIN(MID(B64,5,2), 8)</f>
        <v>00000110</v>
      </c>
      <c r="F64" s="1" t="str">
        <f>HEX2BIN(MID(B64,7,2), 8)</f>
        <v>00010011</v>
      </c>
      <c r="G64" s="7" t="str">
        <f>_xlfn.CONCAT(C64,D64,E64,F64)</f>
        <v>00000000000001100000011000010011</v>
      </c>
      <c r="H64" s="17" t="str">
        <f>MID(G64,1,12)</f>
        <v>000000000000</v>
      </c>
      <c r="I64" s="17"/>
      <c r="J64" s="4" t="str">
        <f>MID(G64,13,5)</f>
        <v>01100</v>
      </c>
      <c r="K64" s="4" t="str">
        <f>MID(G64,18,3)</f>
        <v>000</v>
      </c>
      <c r="L64" s="4" t="str">
        <f>MID(G64,21,5)</f>
        <v>01100</v>
      </c>
      <c r="M64" s="4" t="str">
        <f>MID(G64,26,7)</f>
        <v>0010011</v>
      </c>
      <c r="N64" s="4" t="s">
        <v>47</v>
      </c>
      <c r="O64" s="4" t="s">
        <v>172</v>
      </c>
      <c r="P64" s="4" t="s">
        <v>48</v>
      </c>
    </row>
    <row r="65" spans="2:16" hidden="1" x14ac:dyDescent="0.2">
      <c r="B65" s="6" t="s">
        <v>81</v>
      </c>
      <c r="C65" s="1" t="str">
        <f>HEX2BIN(MID(B65,1,2), 8)</f>
        <v>00000000</v>
      </c>
      <c r="D65" s="1" t="str">
        <f>HEX2BIN(MID(B65,3,2), 8)</f>
        <v>00000101</v>
      </c>
      <c r="E65" s="1" t="str">
        <f>HEX2BIN(MID(B65,5,2), 8)</f>
        <v>10001000</v>
      </c>
      <c r="F65" s="1" t="str">
        <f>HEX2BIN(MID(B65,7,2), 8)</f>
        <v>10010011</v>
      </c>
      <c r="G65" s="7" t="str">
        <f>_xlfn.CONCAT(C65,D65,E65,F65)</f>
        <v>00000000000001011000100010010011</v>
      </c>
      <c r="H65" s="4" t="str">
        <f>MID(G65,1,7)</f>
        <v>0000000</v>
      </c>
      <c r="I65" s="4" t="str">
        <f>MID(G65,8,5)</f>
        <v>00000</v>
      </c>
      <c r="J65" s="4" t="str">
        <f>MID(G65,13,5)</f>
        <v>01011</v>
      </c>
      <c r="K65" s="4" t="str">
        <f>MID(G65,18,3)</f>
        <v>000</v>
      </c>
      <c r="L65" s="4" t="str">
        <f>MID(G65,21,5)</f>
        <v>10001</v>
      </c>
      <c r="M65" s="4" t="str">
        <f>MID(G65,26,7)</f>
        <v>0010011</v>
      </c>
      <c r="N65" s="4" t="s">
        <v>47</v>
      </c>
      <c r="P65" s="4" t="s">
        <v>82</v>
      </c>
    </row>
    <row r="66" spans="2:16" hidden="1" x14ac:dyDescent="0.2">
      <c r="B66" s="6" t="s">
        <v>87</v>
      </c>
      <c r="C66" s="1" t="str">
        <f>HEX2BIN(MID(B66,1,2), 8)</f>
        <v>00000000</v>
      </c>
      <c r="D66" s="1" t="str">
        <f>HEX2BIN(MID(B66,3,2), 8)</f>
        <v>00000111</v>
      </c>
      <c r="E66" s="1" t="str">
        <f>HEX2BIN(MID(B66,5,2), 8)</f>
        <v>00001000</v>
      </c>
      <c r="F66" s="1" t="str">
        <f>HEX2BIN(MID(B66,7,2), 8)</f>
        <v>10010011</v>
      </c>
      <c r="G66" s="7" t="str">
        <f>_xlfn.CONCAT(C66,D66,E66,F66)</f>
        <v>00000000000001110000100010010011</v>
      </c>
      <c r="H66" s="4" t="str">
        <f>MID(G66,1,7)</f>
        <v>0000000</v>
      </c>
      <c r="I66" s="4" t="str">
        <f>MID(G66,8,5)</f>
        <v>00000</v>
      </c>
      <c r="J66" s="4" t="str">
        <f>MID(G66,13,5)</f>
        <v>01110</v>
      </c>
      <c r="K66" s="4" t="str">
        <f>MID(G66,18,3)</f>
        <v>000</v>
      </c>
      <c r="L66" s="4" t="str">
        <f>MID(G66,21,5)</f>
        <v>10001</v>
      </c>
      <c r="M66" s="4" t="str">
        <f>MID(G66,26,7)</f>
        <v>0010011</v>
      </c>
      <c r="N66" s="4" t="s">
        <v>47</v>
      </c>
      <c r="P66" s="4" t="s">
        <v>88</v>
      </c>
    </row>
    <row r="67" spans="2:16" hidden="1" x14ac:dyDescent="0.2">
      <c r="B67" s="6" t="s">
        <v>87</v>
      </c>
      <c r="C67" s="1" t="str">
        <f>HEX2BIN(MID(B67,1,2), 8)</f>
        <v>00000000</v>
      </c>
      <c r="D67" s="1" t="str">
        <f>HEX2BIN(MID(B67,3,2), 8)</f>
        <v>00000111</v>
      </c>
      <c r="E67" s="1" t="str">
        <f>HEX2BIN(MID(B67,5,2), 8)</f>
        <v>00001000</v>
      </c>
      <c r="F67" s="1" t="str">
        <f>HEX2BIN(MID(B67,7,2), 8)</f>
        <v>10010011</v>
      </c>
      <c r="G67" s="7" t="str">
        <f>_xlfn.CONCAT(C67,D67,E67,F67)</f>
        <v>00000000000001110000100010010011</v>
      </c>
      <c r="H67" s="4" t="str">
        <f>MID(G67,1,7)</f>
        <v>0000000</v>
      </c>
      <c r="I67" s="4" t="str">
        <f>MID(G67,8,5)</f>
        <v>00000</v>
      </c>
      <c r="J67" s="4" t="str">
        <f>MID(G67,13,5)</f>
        <v>01110</v>
      </c>
      <c r="K67" s="4" t="str">
        <f>MID(G67,18,3)</f>
        <v>000</v>
      </c>
      <c r="L67" s="4" t="str">
        <f>MID(G67,21,5)</f>
        <v>10001</v>
      </c>
      <c r="M67" s="4" t="str">
        <f>MID(G67,26,7)</f>
        <v>0010011</v>
      </c>
      <c r="N67" s="4" t="s">
        <v>47</v>
      </c>
      <c r="P67" s="4" t="s">
        <v>88</v>
      </c>
    </row>
    <row r="68" spans="2:16" hidden="1" x14ac:dyDescent="0.2">
      <c r="B68" s="6" t="s">
        <v>81</v>
      </c>
      <c r="C68" s="1" t="str">
        <f>HEX2BIN(MID(B68,1,2), 8)</f>
        <v>00000000</v>
      </c>
      <c r="D68" s="1" t="str">
        <f>HEX2BIN(MID(B68,3,2), 8)</f>
        <v>00000101</v>
      </c>
      <c r="E68" s="1" t="str">
        <f>HEX2BIN(MID(B68,5,2), 8)</f>
        <v>10001000</v>
      </c>
      <c r="F68" s="1" t="str">
        <f>HEX2BIN(MID(B68,7,2), 8)</f>
        <v>10010011</v>
      </c>
      <c r="G68" s="7" t="str">
        <f>_xlfn.CONCAT(C68,D68,E68,F68)</f>
        <v>00000000000001011000100010010011</v>
      </c>
      <c r="H68" s="4" t="str">
        <f>MID(G68,1,7)</f>
        <v>0000000</v>
      </c>
      <c r="I68" s="4" t="str">
        <f>MID(G68,8,5)</f>
        <v>00000</v>
      </c>
      <c r="J68" s="4" t="str">
        <f>MID(G68,13,5)</f>
        <v>01011</v>
      </c>
      <c r="K68" s="4" t="str">
        <f>MID(G68,18,3)</f>
        <v>000</v>
      </c>
      <c r="L68" s="4" t="str">
        <f>MID(G68,21,5)</f>
        <v>10001</v>
      </c>
      <c r="M68" s="4" t="str">
        <f>MID(G68,26,7)</f>
        <v>0010011</v>
      </c>
      <c r="N68" s="4" t="s">
        <v>47</v>
      </c>
      <c r="P68" s="4" t="s">
        <v>82</v>
      </c>
    </row>
    <row r="69" spans="2:16" hidden="1" x14ac:dyDescent="0.2">
      <c r="B69" s="6" t="s">
        <v>128</v>
      </c>
      <c r="C69" s="1" t="str">
        <f>HEX2BIN(MID(B69,1,2), 8)</f>
        <v>00000000</v>
      </c>
      <c r="D69" s="1" t="str">
        <f>HEX2BIN(MID(B69,3,2), 8)</f>
        <v>00000111</v>
      </c>
      <c r="E69" s="1" t="str">
        <f>HEX2BIN(MID(B69,5,2), 8)</f>
        <v>00001000</v>
      </c>
      <c r="F69" s="1" t="str">
        <f>HEX2BIN(MID(B69,7,2), 8)</f>
        <v>00010011</v>
      </c>
      <c r="G69" s="7" t="str">
        <f>_xlfn.CONCAT(C69,D69,E69,F69)</f>
        <v>00000000000001110000100000010011</v>
      </c>
      <c r="H69" s="4" t="str">
        <f>MID(G69,1,7)</f>
        <v>0000000</v>
      </c>
      <c r="I69" s="4" t="str">
        <f>MID(G69,8,5)</f>
        <v>00000</v>
      </c>
      <c r="J69" s="4" t="str">
        <f>MID(G69,13,5)</f>
        <v>01110</v>
      </c>
      <c r="K69" s="4" t="str">
        <f>MID(G69,18,3)</f>
        <v>000</v>
      </c>
      <c r="L69" s="4" t="str">
        <f>MID(G69,21,5)</f>
        <v>10000</v>
      </c>
      <c r="M69" s="4" t="str">
        <f>MID(G69,26,7)</f>
        <v>0010011</v>
      </c>
      <c r="N69" s="4" t="s">
        <v>47</v>
      </c>
      <c r="P69" s="4" t="s">
        <v>129</v>
      </c>
    </row>
    <row r="70" spans="2:16" hidden="1" x14ac:dyDescent="0.2">
      <c r="B70" s="6" t="s">
        <v>132</v>
      </c>
      <c r="C70" s="1" t="str">
        <f>HEX2BIN(MID(B70,1,2), 8)</f>
        <v>00000000</v>
      </c>
      <c r="D70" s="1" t="str">
        <f>HEX2BIN(MID(B70,3,2), 8)</f>
        <v>00000101</v>
      </c>
      <c r="E70" s="1" t="str">
        <f>HEX2BIN(MID(B70,5,2), 8)</f>
        <v>10001000</v>
      </c>
      <c r="F70" s="1" t="str">
        <f>HEX2BIN(MID(B70,7,2), 8)</f>
        <v>00010011</v>
      </c>
      <c r="G70" s="7" t="str">
        <f>_xlfn.CONCAT(C70,D70,E70,F70)</f>
        <v>00000000000001011000100000010011</v>
      </c>
      <c r="H70" s="4" t="str">
        <f>MID(G70,1,7)</f>
        <v>0000000</v>
      </c>
      <c r="I70" s="4" t="str">
        <f>MID(G70,8,5)</f>
        <v>00000</v>
      </c>
      <c r="J70" s="4" t="str">
        <f>MID(G70,13,5)</f>
        <v>01011</v>
      </c>
      <c r="K70" s="4" t="str">
        <f>MID(G70,18,3)</f>
        <v>000</v>
      </c>
      <c r="L70" s="4" t="str">
        <f>MID(G70,21,5)</f>
        <v>10000</v>
      </c>
      <c r="M70" s="4" t="str">
        <f>MID(G70,26,7)</f>
        <v>0010011</v>
      </c>
      <c r="N70" s="4" t="s">
        <v>47</v>
      </c>
      <c r="P70" s="4" t="s">
        <v>133</v>
      </c>
    </row>
    <row r="71" spans="2:16" hidden="1" x14ac:dyDescent="0.2">
      <c r="B71" s="6" t="s">
        <v>142</v>
      </c>
      <c r="C71" s="1" t="str">
        <f>HEX2BIN(MID(B71,1,2), 8)</f>
        <v>00000000</v>
      </c>
      <c r="D71" s="1" t="str">
        <f>HEX2BIN(MID(B71,3,2), 8)</f>
        <v>00000111</v>
      </c>
      <c r="E71" s="1" t="str">
        <f>HEX2BIN(MID(B71,5,2), 8)</f>
        <v>10000111</v>
      </c>
      <c r="F71" s="1" t="str">
        <f>HEX2BIN(MID(B71,7,2), 8)</f>
        <v>00010011</v>
      </c>
      <c r="G71" s="7" t="str">
        <f>_xlfn.CONCAT(C71,D71,E71,F71)</f>
        <v>00000000000001111000011100010011</v>
      </c>
      <c r="H71" s="4" t="str">
        <f>MID(G71,1,7)</f>
        <v>0000000</v>
      </c>
      <c r="I71" s="4" t="str">
        <f>MID(G71,8,5)</f>
        <v>00000</v>
      </c>
      <c r="J71" s="4" t="str">
        <f>MID(G71,13,5)</f>
        <v>01111</v>
      </c>
      <c r="K71" s="4" t="str">
        <f>MID(G71,18,3)</f>
        <v>000</v>
      </c>
      <c r="L71" s="4" t="str">
        <f>MID(G71,21,5)</f>
        <v>01110</v>
      </c>
      <c r="M71" s="4" t="str">
        <f>MID(G71,26,7)</f>
        <v>0010011</v>
      </c>
      <c r="N71" s="4" t="s">
        <v>47</v>
      </c>
      <c r="P71" s="4" t="s">
        <v>143</v>
      </c>
    </row>
    <row r="72" spans="2:16" hidden="1" x14ac:dyDescent="0.2">
      <c r="B72" s="6" t="s">
        <v>147</v>
      </c>
      <c r="C72" s="1" t="str">
        <f>HEX2BIN(MID(B72,1,2), 8)</f>
        <v>00000000</v>
      </c>
      <c r="D72" s="1" t="str">
        <f>HEX2BIN(MID(B72,3,2), 8)</f>
        <v>00000101</v>
      </c>
      <c r="E72" s="1" t="str">
        <f>HEX2BIN(MID(B72,5,2), 8)</f>
        <v>00000111</v>
      </c>
      <c r="F72" s="1" t="str">
        <f>HEX2BIN(MID(B72,7,2), 8)</f>
        <v>00010011</v>
      </c>
      <c r="G72" s="7" t="str">
        <f>_xlfn.CONCAT(C72,D72,E72,F72)</f>
        <v>00000000000001010000011100010011</v>
      </c>
      <c r="H72" s="4" t="str">
        <f>MID(G72,1,7)</f>
        <v>0000000</v>
      </c>
      <c r="I72" s="4" t="str">
        <f>MID(G72,8,5)</f>
        <v>00000</v>
      </c>
      <c r="J72" s="4" t="str">
        <f>MID(G72,13,5)</f>
        <v>01010</v>
      </c>
      <c r="K72" s="4" t="str">
        <f>MID(G72,18,3)</f>
        <v>000</v>
      </c>
      <c r="L72" s="4" t="str">
        <f>MID(G72,21,5)</f>
        <v>01110</v>
      </c>
      <c r="M72" s="4" t="str">
        <f>MID(G72,26,7)</f>
        <v>0010011</v>
      </c>
      <c r="N72" s="4" t="s">
        <v>47</v>
      </c>
      <c r="P72" s="4" t="s">
        <v>148</v>
      </c>
    </row>
    <row r="73" spans="2:16" x14ac:dyDescent="0.2">
      <c r="B73" s="6" t="s">
        <v>25</v>
      </c>
      <c r="C73" s="1" t="str">
        <f>HEX2BIN(MID(B73,1,2), 8)</f>
        <v>00000000</v>
      </c>
      <c r="D73" s="1" t="str">
        <f>HEX2BIN(MID(B73,3,2), 8)</f>
        <v>00000000</v>
      </c>
      <c r="E73" s="1" t="str">
        <f>HEX2BIN(MID(B73,5,2), 8)</f>
        <v>00000000</v>
      </c>
      <c r="F73" s="1" t="str">
        <f>HEX2BIN(MID(B73,7,2), 8)</f>
        <v>00010011</v>
      </c>
      <c r="G73" s="7" t="str">
        <f>_xlfn.CONCAT(C73,D73,E73,F73)</f>
        <v>00000000000000000000000000010011</v>
      </c>
      <c r="H73" s="17" t="str">
        <f>MID(G73,1,12)</f>
        <v>000000000000</v>
      </c>
      <c r="I73" s="17"/>
      <c r="J73" s="4" t="str">
        <f>MID(G73,13,5)</f>
        <v>00000</v>
      </c>
      <c r="K73" s="4" t="str">
        <f>MID(G73,18,3)</f>
        <v>000</v>
      </c>
      <c r="L73" s="4" t="str">
        <f>MID(G73,21,5)</f>
        <v>00000</v>
      </c>
      <c r="M73" s="4" t="str">
        <f>MID(G73,26,7)</f>
        <v>0010011</v>
      </c>
      <c r="N73" s="4" t="s">
        <v>26</v>
      </c>
      <c r="O73" s="4" t="s">
        <v>172</v>
      </c>
    </row>
    <row r="74" spans="2:16" hidden="1" x14ac:dyDescent="0.2">
      <c r="B74" s="6" t="s">
        <v>25</v>
      </c>
      <c r="C74" s="1" t="str">
        <f>HEX2BIN(MID(B74,1,2), 8)</f>
        <v>00000000</v>
      </c>
      <c r="D74" s="1" t="str">
        <f>HEX2BIN(MID(B74,3,2), 8)</f>
        <v>00000000</v>
      </c>
      <c r="E74" s="1" t="str">
        <f>HEX2BIN(MID(B74,5,2), 8)</f>
        <v>00000000</v>
      </c>
      <c r="F74" s="1" t="str">
        <f>HEX2BIN(MID(B74,7,2), 8)</f>
        <v>00010011</v>
      </c>
      <c r="G74" s="7" t="str">
        <f>_xlfn.CONCAT(C74,D74,E74,F74)</f>
        <v>00000000000000000000000000010011</v>
      </c>
      <c r="H74" s="4" t="str">
        <f>MID(G74,1,7)</f>
        <v>0000000</v>
      </c>
      <c r="I74" s="4" t="str">
        <f>MID(G74,8,5)</f>
        <v>00000</v>
      </c>
      <c r="J74" s="4" t="str">
        <f>MID(G74,13,5)</f>
        <v>00000</v>
      </c>
      <c r="K74" s="4" t="str">
        <f>MID(G74,18,3)</f>
        <v>000</v>
      </c>
      <c r="L74" s="4" t="str">
        <f>MID(G74,21,5)</f>
        <v>00000</v>
      </c>
      <c r="M74" s="4" t="str">
        <f>MID(G74,26,7)</f>
        <v>0010011</v>
      </c>
      <c r="N74" s="4" t="s">
        <v>26</v>
      </c>
    </row>
    <row r="75" spans="2:16" x14ac:dyDescent="0.2">
      <c r="B75" s="6" t="s">
        <v>64</v>
      </c>
      <c r="C75" s="1" t="str">
        <f>HEX2BIN(MID(B75,1,2), 8)</f>
        <v>00000000</v>
      </c>
      <c r="D75" s="1" t="str">
        <f>HEX2BIN(MID(B75,3,2), 8)</f>
        <v>00000000</v>
      </c>
      <c r="E75" s="1" t="str">
        <f>HEX2BIN(MID(B75,5,2), 8)</f>
        <v>10000000</v>
      </c>
      <c r="F75" s="1" t="str">
        <f>HEX2BIN(MID(B75,7,2), 8)</f>
        <v>01100111</v>
      </c>
      <c r="G75" s="7" t="str">
        <f>_xlfn.CONCAT(C75,D75,E75,F75)</f>
        <v>00000000000000001000000001100111</v>
      </c>
      <c r="H75" s="17" t="str">
        <f>MID(G75,1,12)</f>
        <v>000000000000</v>
      </c>
      <c r="I75" s="17"/>
      <c r="J75" s="4" t="str">
        <f>MID(G75,13,5)</f>
        <v>00001</v>
      </c>
      <c r="K75" s="4" t="str">
        <f>MID(G75,18,3)</f>
        <v>000</v>
      </c>
      <c r="L75" s="4" t="str">
        <f>MID(G75,21,5)</f>
        <v>00000</v>
      </c>
      <c r="M75" s="4" t="str">
        <f>MID(G75,26,7)</f>
        <v>1100111</v>
      </c>
      <c r="N75" s="4" t="s">
        <v>65</v>
      </c>
      <c r="O75" s="4" t="s">
        <v>172</v>
      </c>
    </row>
    <row r="76" spans="2:16" hidden="1" x14ac:dyDescent="0.2">
      <c r="B76" s="6" t="s">
        <v>64</v>
      </c>
      <c r="C76" s="1" t="str">
        <f>HEX2BIN(MID(B76,1,2), 8)</f>
        <v>00000000</v>
      </c>
      <c r="D76" s="1" t="str">
        <f>HEX2BIN(MID(B76,3,2), 8)</f>
        <v>00000000</v>
      </c>
      <c r="E76" s="1" t="str">
        <f>HEX2BIN(MID(B76,5,2), 8)</f>
        <v>10000000</v>
      </c>
      <c r="F76" s="1" t="str">
        <f>HEX2BIN(MID(B76,7,2), 8)</f>
        <v>01100111</v>
      </c>
      <c r="G76" s="7" t="str">
        <f>_xlfn.CONCAT(C76,D76,E76,F76)</f>
        <v>00000000000000001000000001100111</v>
      </c>
      <c r="H76" s="4" t="str">
        <f>MID(G76,1,7)</f>
        <v>0000000</v>
      </c>
      <c r="I76" s="4" t="str">
        <f>MID(G76,8,5)</f>
        <v>00000</v>
      </c>
      <c r="J76" s="4" t="str">
        <f>MID(G76,13,5)</f>
        <v>00001</v>
      </c>
      <c r="K76" s="4" t="str">
        <f>MID(G76,18,3)</f>
        <v>000</v>
      </c>
      <c r="L76" s="4" t="str">
        <f>MID(G76,21,5)</f>
        <v>00000</v>
      </c>
      <c r="M76" s="4" t="str">
        <f>MID(G76,26,7)</f>
        <v>1100111</v>
      </c>
      <c r="N76" s="4" t="s">
        <v>65</v>
      </c>
    </row>
    <row r="77" spans="2:16" x14ac:dyDescent="0.2">
      <c r="B77" s="6" t="s">
        <v>89</v>
      </c>
      <c r="C77" s="1" t="str">
        <f>HEX2BIN(MID(B77,1,2), 8)</f>
        <v>01000000</v>
      </c>
      <c r="D77" s="1" t="str">
        <f>HEX2BIN(MID(B77,3,2), 8)</f>
        <v>11100101</v>
      </c>
      <c r="E77" s="1" t="str">
        <f>HEX2BIN(MID(B77,5,2), 8)</f>
        <v>10000101</v>
      </c>
      <c r="F77" s="1" t="str">
        <f>HEX2BIN(MID(B77,7,2), 8)</f>
        <v>10110011</v>
      </c>
      <c r="G77" s="7" t="str">
        <f>_xlfn.CONCAT(C77,D77,E77,F77)</f>
        <v>01000000111001011000010110110011</v>
      </c>
      <c r="H77" s="4" t="str">
        <f>MID(G77,1,7)</f>
        <v>0100000</v>
      </c>
      <c r="I77" s="4" t="str">
        <f>MID(G77,8,5)</f>
        <v>01110</v>
      </c>
      <c r="J77" s="4" t="str">
        <f>MID(G77,13,5)</f>
        <v>01011</v>
      </c>
      <c r="K77" s="4" t="str">
        <f>MID(G77,18,3)</f>
        <v>000</v>
      </c>
      <c r="L77" s="4" t="str">
        <f>MID(G77,21,5)</f>
        <v>01011</v>
      </c>
      <c r="M77" s="4" t="str">
        <f>MID(G77,26,7)</f>
        <v>0110011</v>
      </c>
      <c r="N77" s="4" t="s">
        <v>90</v>
      </c>
      <c r="O77" s="4" t="s">
        <v>171</v>
      </c>
      <c r="P77" s="4" t="s">
        <v>91</v>
      </c>
    </row>
    <row r="78" spans="2:16" hidden="1" x14ac:dyDescent="0.2">
      <c r="B78" s="6" t="s">
        <v>115</v>
      </c>
      <c r="C78" s="1" t="str">
        <f>HEX2BIN(MID(B78,1,2), 8)</f>
        <v>01000000</v>
      </c>
      <c r="D78" s="1" t="str">
        <f>HEX2BIN(MID(B78,3,2), 8)</f>
        <v>10110111</v>
      </c>
      <c r="E78" s="1" t="str">
        <f>HEX2BIN(MID(B78,5,2), 8)</f>
        <v>00000111</v>
      </c>
      <c r="F78" s="1" t="str">
        <f>HEX2BIN(MID(B78,7,2), 8)</f>
        <v>00110011</v>
      </c>
      <c r="G78" s="7" t="str">
        <f>_xlfn.CONCAT(C78,D78,E78,F78)</f>
        <v>01000000101101110000011100110011</v>
      </c>
      <c r="H78" s="4" t="str">
        <f>MID(G78,1,7)</f>
        <v>0100000</v>
      </c>
      <c r="I78" s="4" t="str">
        <f>MID(G78,8,5)</f>
        <v>01011</v>
      </c>
      <c r="J78" s="4" t="str">
        <f>MID(G78,13,5)</f>
        <v>01110</v>
      </c>
      <c r="K78" s="4" t="str">
        <f>MID(G78,18,3)</f>
        <v>000</v>
      </c>
      <c r="L78" s="4" t="str">
        <f>MID(G78,21,5)</f>
        <v>01110</v>
      </c>
      <c r="M78" s="4" t="str">
        <f>MID(G78,26,7)</f>
        <v>0110011</v>
      </c>
      <c r="N78" s="4" t="s">
        <v>90</v>
      </c>
      <c r="P78" s="4" t="s">
        <v>116</v>
      </c>
    </row>
    <row r="79" spans="2:16" hidden="1" x14ac:dyDescent="0.2">
      <c r="B79" s="6" t="s">
        <v>115</v>
      </c>
      <c r="C79" s="1" t="str">
        <f>HEX2BIN(MID(B79,1,2), 8)</f>
        <v>01000000</v>
      </c>
      <c r="D79" s="1" t="str">
        <f>HEX2BIN(MID(B79,3,2), 8)</f>
        <v>10110111</v>
      </c>
      <c r="E79" s="1" t="str">
        <f>HEX2BIN(MID(B79,5,2), 8)</f>
        <v>00000111</v>
      </c>
      <c r="F79" s="1" t="str">
        <f>HEX2BIN(MID(B79,7,2), 8)</f>
        <v>00110011</v>
      </c>
      <c r="G79" s="7" t="str">
        <f>_xlfn.CONCAT(C79,D79,E79,F79)</f>
        <v>01000000101101110000011100110011</v>
      </c>
      <c r="H79" s="4" t="str">
        <f>MID(G79,1,7)</f>
        <v>0100000</v>
      </c>
      <c r="I79" s="4" t="str">
        <f>MID(G79,8,5)</f>
        <v>01011</v>
      </c>
      <c r="J79" s="4" t="str">
        <f>MID(G79,13,5)</f>
        <v>01110</v>
      </c>
      <c r="K79" s="4" t="str">
        <f>MID(G79,18,3)</f>
        <v>000</v>
      </c>
      <c r="L79" s="4" t="str">
        <f>MID(G79,21,5)</f>
        <v>01110</v>
      </c>
      <c r="M79" s="4" t="str">
        <f>MID(G79,26,7)</f>
        <v>0110011</v>
      </c>
      <c r="N79" s="4" t="s">
        <v>90</v>
      </c>
      <c r="P79" s="4" t="s">
        <v>116</v>
      </c>
    </row>
    <row r="80" spans="2:16" hidden="1" x14ac:dyDescent="0.2">
      <c r="B80" s="6" t="s">
        <v>149</v>
      </c>
      <c r="C80" s="1" t="str">
        <f>HEX2BIN(MID(B80,1,2), 8)</f>
        <v>01000000</v>
      </c>
      <c r="D80" s="1" t="str">
        <f>HEX2BIN(MID(B80,3,2), 8)</f>
        <v>10100111</v>
      </c>
      <c r="E80" s="1" t="str">
        <f>HEX2BIN(MID(B80,5,2), 8)</f>
        <v>10000111</v>
      </c>
      <c r="F80" s="1" t="str">
        <f>HEX2BIN(MID(B80,7,2), 8)</f>
        <v>10110011</v>
      </c>
      <c r="G80" s="7" t="str">
        <f>_xlfn.CONCAT(C80,D80,E80,F80)</f>
        <v>01000000101001111000011110110011</v>
      </c>
      <c r="H80" s="4" t="str">
        <f>MID(G80,1,7)</f>
        <v>0100000</v>
      </c>
      <c r="I80" s="4" t="str">
        <f>MID(G80,8,5)</f>
        <v>01010</v>
      </c>
      <c r="J80" s="4" t="str">
        <f>MID(G80,13,5)</f>
        <v>01111</v>
      </c>
      <c r="K80" s="4" t="str">
        <f>MID(G80,18,3)</f>
        <v>000</v>
      </c>
      <c r="L80" s="4" t="str">
        <f>MID(G80,21,5)</f>
        <v>01111</v>
      </c>
      <c r="M80" s="4" t="str">
        <f>MID(G80,26,7)</f>
        <v>0110011</v>
      </c>
      <c r="N80" s="4" t="s">
        <v>90</v>
      </c>
      <c r="P80" s="4" t="s">
        <v>150</v>
      </c>
    </row>
    <row r="81" spans="2:16" x14ac:dyDescent="0.2">
      <c r="B81" s="6" t="s">
        <v>52</v>
      </c>
      <c r="C81" s="1" t="str">
        <f>HEX2BIN(MID(B81,1,2), 8)</f>
        <v>00000000</v>
      </c>
      <c r="D81" s="1" t="str">
        <f>HEX2BIN(MID(B81,3,2), 8)</f>
        <v>00010001</v>
      </c>
      <c r="E81" s="1" t="str">
        <f>HEX2BIN(MID(B81,5,2), 8)</f>
        <v>00100110</v>
      </c>
      <c r="F81" s="1" t="str">
        <f>HEX2BIN(MID(B81,7,2), 8)</f>
        <v>00100011</v>
      </c>
      <c r="G81" s="7" t="str">
        <f>_xlfn.CONCAT(C81,D81,E81,F81)</f>
        <v>00000000000100010010011000100011</v>
      </c>
      <c r="H81" s="17" t="str">
        <f>MID(G81,1,12)</f>
        <v>000000000001</v>
      </c>
      <c r="I81" s="17"/>
      <c r="J81" s="4" t="str">
        <f>MID(G81,13,5)</f>
        <v>00010</v>
      </c>
      <c r="K81" s="4" t="str">
        <f>MID(G81,18,3)</f>
        <v>010</v>
      </c>
      <c r="L81" s="4" t="str">
        <f>MID(G81,21,5)</f>
        <v>01100</v>
      </c>
      <c r="M81" s="4" t="str">
        <f>MID(G81,26,7)</f>
        <v>0100011</v>
      </c>
      <c r="N81" s="4" t="s">
        <v>53</v>
      </c>
      <c r="O81" s="4" t="s">
        <v>178</v>
      </c>
      <c r="P81" s="4" t="s">
        <v>54</v>
      </c>
    </row>
    <row r="82" spans="2:16" hidden="1" x14ac:dyDescent="0.2">
      <c r="B82" s="6" t="s">
        <v>102</v>
      </c>
      <c r="C82" s="1" t="str">
        <f>HEX2BIN(MID(B82,1,2), 8)</f>
        <v>00000001</v>
      </c>
      <c r="D82" s="1" t="str">
        <f>HEX2BIN(MID(B82,3,2), 8)</f>
        <v>00010110</v>
      </c>
      <c r="E82" s="1" t="str">
        <f>HEX2BIN(MID(B82,5,2), 8)</f>
        <v>10100000</v>
      </c>
      <c r="F82" s="1" t="str">
        <f>HEX2BIN(MID(B82,7,2), 8)</f>
        <v>00100011</v>
      </c>
      <c r="G82" s="7" t="str">
        <f>_xlfn.CONCAT(C82,D82,E82,F82)</f>
        <v>00000001000101101010000000100011</v>
      </c>
      <c r="H82" s="4" t="str">
        <f>MID(G82,1,7)</f>
        <v>0000000</v>
      </c>
      <c r="I82" s="4" t="str">
        <f>MID(G82,8,5)</f>
        <v>10001</v>
      </c>
      <c r="J82" s="4" t="str">
        <f>MID(G82,13,5)</f>
        <v>01101</v>
      </c>
      <c r="K82" s="4" t="str">
        <f>MID(G82,18,3)</f>
        <v>010</v>
      </c>
      <c r="L82" s="4" t="str">
        <f>MID(G82,21,5)</f>
        <v>00000</v>
      </c>
      <c r="M82" s="4" t="str">
        <f>MID(G82,26,7)</f>
        <v>0100011</v>
      </c>
      <c r="N82" s="4" t="s">
        <v>53</v>
      </c>
      <c r="P82" s="4" t="s">
        <v>103</v>
      </c>
    </row>
    <row r="83" spans="2:16" hidden="1" x14ac:dyDescent="0.2">
      <c r="B83" s="6" t="s">
        <v>124</v>
      </c>
      <c r="C83" s="1" t="str">
        <f>HEX2BIN(MID(B83,1,2), 8)</f>
        <v>00000001</v>
      </c>
      <c r="D83" s="1" t="str">
        <f>HEX2BIN(MID(B83,3,2), 8)</f>
        <v>00010110</v>
      </c>
      <c r="E83" s="1" t="str">
        <f>HEX2BIN(MID(B83,5,2), 8)</f>
        <v>10100010</v>
      </c>
      <c r="F83" s="1" t="str">
        <f>HEX2BIN(MID(B83,7,2), 8)</f>
        <v>00100011</v>
      </c>
      <c r="G83" s="7" t="str">
        <f>_xlfn.CONCAT(C83,D83,E83,F83)</f>
        <v>00000001000101101010001000100011</v>
      </c>
      <c r="H83" s="4" t="str">
        <f>MID(G83,1,7)</f>
        <v>0000000</v>
      </c>
      <c r="I83" s="4" t="str">
        <f>MID(G83,8,5)</f>
        <v>10001</v>
      </c>
      <c r="J83" s="4" t="str">
        <f>MID(G83,13,5)</f>
        <v>01101</v>
      </c>
      <c r="K83" s="4" t="str">
        <f>MID(G83,18,3)</f>
        <v>010</v>
      </c>
      <c r="L83" s="4" t="str">
        <f>MID(G83,21,5)</f>
        <v>00100</v>
      </c>
      <c r="M83" s="4" t="str">
        <f>MID(G83,26,7)</f>
        <v>0100011</v>
      </c>
      <c r="N83" s="4" t="s">
        <v>53</v>
      </c>
      <c r="P83" s="4" t="s">
        <v>125</v>
      </c>
    </row>
    <row r="84" spans="2:16" hidden="1" x14ac:dyDescent="0.2">
      <c r="B84" s="6" t="s">
        <v>138</v>
      </c>
      <c r="C84" s="1" t="str">
        <f>HEX2BIN(MID(B84,1,2), 8)</f>
        <v>00000001</v>
      </c>
      <c r="D84" s="1" t="str">
        <f>HEX2BIN(MID(B84,3,2), 8)</f>
        <v>00000110</v>
      </c>
      <c r="E84" s="1" t="str">
        <f>HEX2BIN(MID(B84,5,2), 8)</f>
        <v>10100100</v>
      </c>
      <c r="F84" s="1" t="str">
        <f>HEX2BIN(MID(B84,7,2), 8)</f>
        <v>00100011</v>
      </c>
      <c r="G84" s="7" t="str">
        <f>_xlfn.CONCAT(C84,D84,E84,F84)</f>
        <v>00000001000001101010010000100011</v>
      </c>
      <c r="H84" s="4" t="str">
        <f>MID(G84,1,7)</f>
        <v>0000000</v>
      </c>
      <c r="I84" s="4" t="str">
        <f>MID(G84,8,5)</f>
        <v>10000</v>
      </c>
      <c r="J84" s="4" t="str">
        <f>MID(G84,13,5)</f>
        <v>01101</v>
      </c>
      <c r="K84" s="4" t="str">
        <f>MID(G84,18,3)</f>
        <v>010</v>
      </c>
      <c r="L84" s="4" t="str">
        <f>MID(G84,21,5)</f>
        <v>01000</v>
      </c>
      <c r="M84" s="4" t="str">
        <f>MID(G84,26,7)</f>
        <v>0100011</v>
      </c>
      <c r="N84" s="4" t="s">
        <v>53</v>
      </c>
      <c r="P84" s="4" t="s">
        <v>139</v>
      </c>
    </row>
    <row r="85" spans="2:16" hidden="1" x14ac:dyDescent="0.2">
      <c r="B85" s="6" t="s">
        <v>160</v>
      </c>
      <c r="C85" s="1" t="str">
        <f>HEX2BIN(MID(B85,1,2), 8)</f>
        <v>00000000</v>
      </c>
      <c r="D85" s="1" t="str">
        <f>HEX2BIN(MID(B85,3,2), 8)</f>
        <v>11100110</v>
      </c>
      <c r="E85" s="1" t="str">
        <f>HEX2BIN(MID(B85,5,2), 8)</f>
        <v>10100110</v>
      </c>
      <c r="F85" s="1" t="str">
        <f>HEX2BIN(MID(B85,7,2), 8)</f>
        <v>00100011</v>
      </c>
      <c r="G85" s="7" t="str">
        <f>_xlfn.CONCAT(C85,D85,E85,F85)</f>
        <v>00000000111001101010011000100011</v>
      </c>
      <c r="H85" s="4" t="str">
        <f>MID(G85,1,7)</f>
        <v>0000000</v>
      </c>
      <c r="I85" s="4" t="str">
        <f>MID(G85,8,5)</f>
        <v>01110</v>
      </c>
      <c r="J85" s="4" t="str">
        <f>MID(G85,13,5)</f>
        <v>01101</v>
      </c>
      <c r="K85" s="4" t="str">
        <f>MID(G85,18,3)</f>
        <v>010</v>
      </c>
      <c r="L85" s="4" t="str">
        <f>MID(G85,21,5)</f>
        <v>01100</v>
      </c>
      <c r="M85" s="4" t="str">
        <f>MID(G85,26,7)</f>
        <v>0100011</v>
      </c>
      <c r="N85" s="4" t="s">
        <v>53</v>
      </c>
      <c r="P85" s="4" t="s">
        <v>161</v>
      </c>
    </row>
  </sheetData>
  <sortState xmlns:xlrd2="http://schemas.microsoft.com/office/spreadsheetml/2017/richdata2" ref="B7:S85">
    <sortCondition ref="N7:N85"/>
  </sortState>
  <mergeCells count="27">
    <mergeCell ref="H3:K3"/>
    <mergeCell ref="H1:I1"/>
    <mergeCell ref="H32:I32"/>
    <mergeCell ref="H36:I36"/>
    <mergeCell ref="H43:I43"/>
    <mergeCell ref="H73:I73"/>
    <mergeCell ref="H75:I75"/>
    <mergeCell ref="H50:I50"/>
    <mergeCell ref="H51:I51"/>
    <mergeCell ref="H52:I52"/>
    <mergeCell ref="H64:I64"/>
    <mergeCell ref="H81:I81"/>
    <mergeCell ref="H40:I40"/>
    <mergeCell ref="H41:I41"/>
    <mergeCell ref="H42:I42"/>
    <mergeCell ref="H48:I48"/>
    <mergeCell ref="H49:I49"/>
    <mergeCell ref="H18:I18"/>
    <mergeCell ref="H19:I19"/>
    <mergeCell ref="H20:I20"/>
    <mergeCell ref="H30:I30"/>
    <mergeCell ref="H31:I31"/>
    <mergeCell ref="H16:I16"/>
    <mergeCell ref="H2:I2"/>
    <mergeCell ref="H17:I17"/>
    <mergeCell ref="H5:I5"/>
    <mergeCell ref="H4:K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Belmonte  Renato</dc:creator>
  <cp:lastModifiedBy>Belmonte  Renato</cp:lastModifiedBy>
  <dcterms:created xsi:type="dcterms:W3CDTF">2024-01-10T12:26:52Z</dcterms:created>
  <dcterms:modified xsi:type="dcterms:W3CDTF">2024-01-12T17:15:59Z</dcterms:modified>
</cp:coreProperties>
</file>