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" sheetId="1" r:id="rId4"/>
    <sheet state="visible" name="Text" sheetId="2" r:id="rId5"/>
    <sheet state="visible" name="Date" sheetId="3" r:id="rId6"/>
    <sheet state="visible" name="LookUp" sheetId="4" r:id="rId7"/>
    <sheet state="visible" name="Nested" sheetId="5" r:id="rId8"/>
    <sheet state="visible" name="Customers" sheetId="6" r:id="rId9"/>
    <sheet state="visible" name="Copy of Customers" sheetId="7" r:id="rId10"/>
  </sheets>
  <definedNames/>
  <calcPr/>
</workbook>
</file>

<file path=xl/sharedStrings.xml><?xml version="1.0" encoding="utf-8"?>
<sst xmlns="http://schemas.openxmlformats.org/spreadsheetml/2006/main" count="229" uniqueCount="139">
  <si>
    <t>Nombre</t>
  </si>
  <si>
    <t>Función</t>
  </si>
  <si>
    <t>Resultado</t>
  </si>
  <si>
    <t>Explicación</t>
  </si>
  <si>
    <t>Suma</t>
  </si>
  <si>
    <t>SUM(A1:A10)</t>
  </si>
  <si>
    <t>Suma los valores en el rango A1:A10</t>
  </si>
  <si>
    <t>Media</t>
  </si>
  <si>
    <t>AVERAGE(A1:A10)</t>
  </si>
  <si>
    <t>Calcula el promedio de los valores en el rango A1:A10</t>
  </si>
  <si>
    <t>Contar</t>
  </si>
  <si>
    <t>COUNT(A1:A10)</t>
  </si>
  <si>
    <t>Cuenta el número de celdas con valores numéricos en el rango A1:A10</t>
  </si>
  <si>
    <t>Minimo</t>
  </si>
  <si>
    <t>MIN(A1:A10)</t>
  </si>
  <si>
    <t>Encuentra el valor mínimo en el rango A1:A10</t>
  </si>
  <si>
    <t>Máximo</t>
  </si>
  <si>
    <t>MAX(A1:A10)</t>
  </si>
  <si>
    <t>Encuentra el valor máximo en el rango A1:A10</t>
  </si>
  <si>
    <t>Potencia</t>
  </si>
  <si>
    <t>POWER(A1, 2)</t>
  </si>
  <si>
    <t>Eleva el valor de A1 al cuadrado</t>
  </si>
  <si>
    <t>POW(A2,3)</t>
  </si>
  <si>
    <t>Eleva el valor de A2 al cubo</t>
  </si>
  <si>
    <t>Raíz</t>
  </si>
  <si>
    <t>SQRT(A1)</t>
  </si>
  <si>
    <t>Calcula la raíz cuadrada del valor en A1</t>
  </si>
  <si>
    <t>AND</t>
  </si>
  <si>
    <t>AND(A1 &gt; 0, A1 &lt; 10)</t>
  </si>
  <si>
    <t>Devuelve TRUE si ambas condiciones son verdaderas</t>
  </si>
  <si>
    <t>data</t>
  </si>
  <si>
    <t>id</t>
  </si>
  <si>
    <t>OR</t>
  </si>
  <si>
    <t>OR(A1 &gt; 0, B1 &lt; 10)</t>
  </si>
  <si>
    <t>Devuelve TRUE si al menos una de las condiciones es verdadera</t>
  </si>
  <si>
    <t>IF</t>
  </si>
  <si>
    <t>IF(A1 &gt; 10, "Yes", "No")</t>
  </si>
  <si>
    <t>Devuelve "Yes" si A1 es mayor que 10, de lo contrario "No"</t>
  </si>
  <si>
    <t>NOT</t>
  </si>
  <si>
    <t>NOT(A1 &gt; 10)</t>
  </si>
  <si>
    <t>Devuelve TRUE si la condición es falsa</t>
  </si>
  <si>
    <t>Si hay error</t>
  </si>
  <si>
    <t>IFERROR(A1/B1, "Error")</t>
  </si>
  <si>
    <t>Devuelve "Error" si hay un error en la fórmula A1/B1</t>
  </si>
  <si>
    <t>Suma Matriz</t>
  </si>
  <si>
    <t>Suma los valores en el rango A1:B10</t>
  </si>
  <si>
    <t>azyw</t>
  </si>
  <si>
    <t xml:space="preserve">  b  a   d </t>
  </si>
  <si>
    <t xml:space="preserve">CONCAT(A1, B1)  </t>
  </si>
  <si>
    <t>Combina el texto en A1 y B1</t>
  </si>
  <si>
    <t>c</t>
  </si>
  <si>
    <t>RIGHT(A1, 3)</t>
  </si>
  <si>
    <t>Extrae los últimos 3 caracteres del texto en A1</t>
  </si>
  <si>
    <t>d</t>
  </si>
  <si>
    <t>LEFT(A1, 3)</t>
  </si>
  <si>
    <t>Extrae los primeros 3 caracteres del texto en A1</t>
  </si>
  <si>
    <t>e</t>
  </si>
  <si>
    <t>UPPER(A1)</t>
  </si>
  <si>
    <t>Convierte el texto en A1 a mayúsculas</t>
  </si>
  <si>
    <t>f</t>
  </si>
  <si>
    <t>LOWER(A1)</t>
  </si>
  <si>
    <t>Convierte el texto en A1 a minúsculas</t>
  </si>
  <si>
    <t>g</t>
  </si>
  <si>
    <t>TRIM(A1)</t>
  </si>
  <si>
    <t>Elimina los espacios en blanco al principio y al final del texto en A2</t>
  </si>
  <si>
    <t>h</t>
  </si>
  <si>
    <t>LEN(A1)</t>
  </si>
  <si>
    <t>Devuelve la longitud (número de caracteres) del texto en A1</t>
  </si>
  <si>
    <t>i</t>
  </si>
  <si>
    <t>FIND("z", A1)</t>
  </si>
  <si>
    <t>Encuentra la posición de la primera aparición de "z" en A1</t>
  </si>
  <si>
    <t>j</t>
  </si>
  <si>
    <t>SUBSTITUTE(A1, "z", "N")</t>
  </si>
  <si>
    <t>Sustituye todas las ocurrencias de "z" con "N" en A1</t>
  </si>
  <si>
    <t>DAY(A1)</t>
  </si>
  <si>
    <t>Extrae el día de una fecha en A1</t>
  </si>
  <si>
    <t xml:space="preserve">MONTH(A1) </t>
  </si>
  <si>
    <t>Extrae el mes de una fecha en A1</t>
  </si>
  <si>
    <t>YEAR(A1)</t>
  </si>
  <si>
    <t>Extrae el año de una fecha en A1</t>
  </si>
  <si>
    <t>DAYS(TODAY(), A1)</t>
  </si>
  <si>
    <t>Calcula la diferencia en días entre hoy y una fecha en A1</t>
  </si>
  <si>
    <t>TODAY()</t>
  </si>
  <si>
    <t>Devuelve la fecha de hoy</t>
  </si>
  <si>
    <t>WEEKDAY(A1, 1)</t>
  </si>
  <si>
    <t>Devuelve el día de la semana de una fecha en A1 (1 = domingo, 2 = lunes, etc.)</t>
  </si>
  <si>
    <t>VLOOKUP(A1, B1:D10, 2, FALSE)</t>
  </si>
  <si>
    <t>Busca A1 en la primera columna del rango B1:D10 y devuelve el valor en la segunda columna de la fila coincidente</t>
  </si>
  <si>
    <t>HLOOKUP(A1, B1:D10, 2, FALSE)</t>
  </si>
  <si>
    <t>Busca A1 en la primera fila del rango B1:D10 y devuelve el valor en la segunda fila de la columna coincidente</t>
  </si>
  <si>
    <t>data-two</t>
  </si>
  <si>
    <t>data-three</t>
  </si>
  <si>
    <t>data-four</t>
  </si>
  <si>
    <t>dni</t>
  </si>
  <si>
    <t>nombre</t>
  </si>
  <si>
    <t>apellido</t>
  </si>
  <si>
    <t>María</t>
  </si>
  <si>
    <t>Vallejo</t>
  </si>
  <si>
    <t>DNI Search</t>
  </si>
  <si>
    <t>Buscar la persona con DNI 111</t>
  </si>
  <si>
    <t>Devolver también el apellido</t>
  </si>
  <si>
    <t>Carmen</t>
  </si>
  <si>
    <t>García</t>
  </si>
  <si>
    <t>Manolo</t>
  </si>
  <si>
    <t>Garrido</t>
  </si>
  <si>
    <t>IF(AND(A1 &gt; 0, A1 &lt; 10), SUM(B1:B10), "Out of range")</t>
  </si>
  <si>
    <t>Si A1 está entre 0 y 10, suma B1:B10; de lo contrario, muestra "Out of range"</t>
  </si>
  <si>
    <t>IFERROR(VLOOKUP(A1, B1:D10, 2, FALSE), "Not Found")</t>
  </si>
  <si>
    <t>Realiza una búsqueda VLOOKUP y muestra "Not Found" si hay un error</t>
  </si>
  <si>
    <t>name</t>
  </si>
  <si>
    <t>gender</t>
  </si>
  <si>
    <t>lifetime</t>
  </si>
  <si>
    <t>policy</t>
  </si>
  <si>
    <t>vehicle</t>
  </si>
  <si>
    <t>date</t>
  </si>
  <si>
    <t>F</t>
  </si>
  <si>
    <t>formatted auto</t>
  </si>
  <si>
    <t>Luxury</t>
  </si>
  <si>
    <t>Paco</t>
  </si>
  <si>
    <t>Male</t>
  </si>
  <si>
    <t>clipped auto</t>
  </si>
  <si>
    <t>SUVs</t>
  </si>
  <si>
    <t>Alex</t>
  </si>
  <si>
    <t>NA</t>
  </si>
  <si>
    <t>Andrea</t>
  </si>
  <si>
    <t>missed auto</t>
  </si>
  <si>
    <t>Martina</t>
  </si>
  <si>
    <t>Female</t>
  </si>
  <si>
    <t>fixed auto</t>
  </si>
  <si>
    <t>Lucía</t>
  </si>
  <si>
    <t>femal</t>
  </si>
  <si>
    <t>Miguel</t>
  </si>
  <si>
    <t>M</t>
  </si>
  <si>
    <t>stored auto</t>
  </si>
  <si>
    <t>created auto</t>
  </si>
  <si>
    <t>Andrés</t>
  </si>
  <si>
    <t>male</t>
  </si>
  <si>
    <t>Mina</t>
  </si>
  <si>
    <t>stored created auto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</si>
</sst>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6">
    <font>
      <sz val="10.0"/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4" xfId="0" applyAlignment="1" applyFont="1" applyNumberFormat="1">
      <alignment readingOrder="0"/>
    </xf>
    <xf borderId="0" fillId="2" fontId="1" numFmtId="0" xfId="0" applyFont="1"/>
    <xf borderId="0" fillId="3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0"/>
    <col customWidth="1" min="5" max="5" width="22.75"/>
  </cols>
  <sheetData>
    <row r="1">
      <c r="A1" s="1" t="str">
        <f>POWER(A1, 1)</f>
        <v>#REF!</v>
      </c>
      <c r="B1" s="2">
        <v>0.0</v>
      </c>
      <c r="D1" s="3" t="s">
        <v>0</v>
      </c>
      <c r="E1" s="3" t="s">
        <v>1</v>
      </c>
      <c r="F1" s="3" t="s">
        <v>2</v>
      </c>
      <c r="G1" s="3" t="s">
        <v>3</v>
      </c>
    </row>
    <row r="2">
      <c r="A2" s="2">
        <v>5.0</v>
      </c>
      <c r="B2" s="2">
        <v>2.0</v>
      </c>
      <c r="D2" s="2" t="s">
        <v>4</v>
      </c>
      <c r="E2" s="4" t="s">
        <v>5</v>
      </c>
      <c r="F2" s="5" t="str">
        <f>SUM(A1:A10)</f>
        <v>#REF!</v>
      </c>
      <c r="G2" s="2" t="s">
        <v>6</v>
      </c>
    </row>
    <row r="3">
      <c r="A3" s="2">
        <v>10.0</v>
      </c>
      <c r="B3" s="2">
        <v>3.0</v>
      </c>
      <c r="D3" s="2" t="s">
        <v>7</v>
      </c>
      <c r="E3" s="4" t="s">
        <v>8</v>
      </c>
      <c r="F3" s="5" t="str">
        <f>AVERAGE(A1:A10)</f>
        <v>#REF!</v>
      </c>
      <c r="G3" s="2" t="s">
        <v>9</v>
      </c>
    </row>
    <row r="4">
      <c r="A4" s="2">
        <v>15.0</v>
      </c>
      <c r="B4" s="2">
        <v>4.0</v>
      </c>
      <c r="D4" s="2" t="s">
        <v>10</v>
      </c>
      <c r="E4" s="4" t="s">
        <v>11</v>
      </c>
      <c r="F4" s="5">
        <f>COUNT(A1:A10)</f>
        <v>9</v>
      </c>
      <c r="G4" s="2" t="s">
        <v>12</v>
      </c>
    </row>
    <row r="5">
      <c r="A5" s="2">
        <v>20.0</v>
      </c>
      <c r="B5" s="2">
        <v>5.0</v>
      </c>
      <c r="D5" s="2" t="s">
        <v>13</v>
      </c>
      <c r="E5" s="4" t="s">
        <v>14</v>
      </c>
      <c r="F5" s="5" t="str">
        <f>MIN(A1:A10)</f>
        <v>#REF!</v>
      </c>
      <c r="G5" s="2" t="s">
        <v>15</v>
      </c>
    </row>
    <row r="6">
      <c r="A6" s="2">
        <v>25.0</v>
      </c>
      <c r="B6" s="2">
        <v>6.0</v>
      </c>
      <c r="D6" s="2" t="s">
        <v>16</v>
      </c>
      <c r="E6" s="4" t="s">
        <v>17</v>
      </c>
      <c r="F6" s="5" t="str">
        <f>MAX(A1:A10)</f>
        <v>#REF!</v>
      </c>
      <c r="G6" s="2" t="s">
        <v>18</v>
      </c>
    </row>
    <row r="7">
      <c r="A7" s="2">
        <v>30.0</v>
      </c>
      <c r="B7" s="2">
        <v>7.0</v>
      </c>
      <c r="D7" s="2" t="s">
        <v>19</v>
      </c>
      <c r="E7" s="4" t="s">
        <v>20</v>
      </c>
      <c r="F7" s="5" t="str">
        <f>POWER(A1, 1)</f>
        <v>#REF!</v>
      </c>
      <c r="G7" s="2" t="s">
        <v>21</v>
      </c>
    </row>
    <row r="8">
      <c r="A8" s="2">
        <v>35.0</v>
      </c>
      <c r="B8" s="2">
        <v>8.0</v>
      </c>
      <c r="D8" s="2" t="s">
        <v>19</v>
      </c>
      <c r="E8" s="4" t="s">
        <v>22</v>
      </c>
      <c r="F8" s="5">
        <f>POW(A2,3)</f>
        <v>125</v>
      </c>
      <c r="G8" s="2" t="s">
        <v>23</v>
      </c>
    </row>
    <row r="9">
      <c r="A9" s="2">
        <v>40.0</v>
      </c>
      <c r="B9" s="2">
        <v>9.0</v>
      </c>
      <c r="D9" s="2" t="s">
        <v>24</v>
      </c>
      <c r="E9" s="4" t="s">
        <v>25</v>
      </c>
      <c r="F9" s="5" t="str">
        <f>SQRT(A1)</f>
        <v>#REF!</v>
      </c>
      <c r="G9" s="2" t="s">
        <v>26</v>
      </c>
    </row>
    <row r="10">
      <c r="A10" s="2">
        <v>45.0</v>
      </c>
      <c r="B10" s="2">
        <v>10.0</v>
      </c>
      <c r="D10" s="2" t="s">
        <v>27</v>
      </c>
      <c r="E10" s="4" t="s">
        <v>28</v>
      </c>
      <c r="F10" s="5" t="str">
        <f>AND(A1 &gt; 0, A1 &lt; 10)</f>
        <v>#REF!</v>
      </c>
      <c r="G10" s="2" t="s">
        <v>29</v>
      </c>
    </row>
    <row r="11">
      <c r="A11" s="3" t="s">
        <v>30</v>
      </c>
      <c r="B11" s="3" t="s">
        <v>31</v>
      </c>
      <c r="D11" s="2" t="s">
        <v>32</v>
      </c>
      <c r="E11" s="4" t="s">
        <v>33</v>
      </c>
      <c r="F11" s="5" t="str">
        <f>OR(A1 &gt; 0, B1 &lt; 10)</f>
        <v>#REF!</v>
      </c>
      <c r="G11" s="2" t="s">
        <v>34</v>
      </c>
    </row>
    <row r="12">
      <c r="D12" s="2" t="s">
        <v>35</v>
      </c>
      <c r="E12" s="2" t="s">
        <v>36</v>
      </c>
      <c r="F12" s="5" t="str">
        <f>IF(A1 &gt; 10, "Yes", "No")</f>
        <v>#REF!</v>
      </c>
      <c r="G12" s="2" t="s">
        <v>37</v>
      </c>
    </row>
    <row r="13">
      <c r="D13" s="2" t="s">
        <v>38</v>
      </c>
      <c r="E13" s="2" t="s">
        <v>39</v>
      </c>
      <c r="F13" s="5" t="str">
        <f>NOT(A1 &gt; 10)</f>
        <v>#REF!</v>
      </c>
      <c r="G13" s="2" t="s">
        <v>40</v>
      </c>
    </row>
    <row r="14">
      <c r="D14" s="2" t="s">
        <v>41</v>
      </c>
      <c r="E14" s="2" t="s">
        <v>42</v>
      </c>
      <c r="F14" s="5" t="str">
        <f>IFERROR(A1/B1, "Error")</f>
        <v>Error</v>
      </c>
      <c r="G14" s="2" t="s">
        <v>43</v>
      </c>
    </row>
    <row r="15">
      <c r="D15" s="2" t="s">
        <v>44</v>
      </c>
      <c r="E15" s="2" t="s">
        <v>44</v>
      </c>
      <c r="F15" s="5" t="str">
        <f>SUM(A1:B10)</f>
        <v>#REF!</v>
      </c>
      <c r="G15" s="2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9.63"/>
    <col customWidth="1" min="7" max="7" width="50.38"/>
  </cols>
  <sheetData>
    <row r="1">
      <c r="A1" s="2" t="s">
        <v>46</v>
      </c>
      <c r="B1" s="2">
        <v>1.0</v>
      </c>
      <c r="E1" s="3" t="s">
        <v>1</v>
      </c>
      <c r="F1" s="3" t="s">
        <v>2</v>
      </c>
      <c r="G1" s="3" t="s">
        <v>3</v>
      </c>
    </row>
    <row r="2">
      <c r="A2" s="2" t="s">
        <v>47</v>
      </c>
      <c r="B2" s="2">
        <v>2.0</v>
      </c>
      <c r="E2" s="2" t="s">
        <v>48</v>
      </c>
      <c r="F2" s="5" t="str">
        <f>CONCAT(A1, B1)  </f>
        <v>azyw1</v>
      </c>
      <c r="G2" s="2" t="s">
        <v>49</v>
      </c>
    </row>
    <row r="3">
      <c r="A3" s="2" t="s">
        <v>50</v>
      </c>
      <c r="B3" s="2">
        <v>3.0</v>
      </c>
      <c r="E3" s="2" t="s">
        <v>51</v>
      </c>
      <c r="F3" s="5" t="str">
        <f>RIGHT(A1, 3)</f>
        <v>zyw</v>
      </c>
      <c r="G3" s="2" t="s">
        <v>52</v>
      </c>
    </row>
    <row r="4">
      <c r="A4" s="2" t="s">
        <v>53</v>
      </c>
      <c r="B4" s="2">
        <v>4.0</v>
      </c>
      <c r="E4" s="2" t="s">
        <v>54</v>
      </c>
      <c r="F4" s="5" t="str">
        <f>LEFT(A1, 3)</f>
        <v>azy</v>
      </c>
      <c r="G4" s="2" t="s">
        <v>55</v>
      </c>
    </row>
    <row r="5">
      <c r="A5" s="2" t="s">
        <v>56</v>
      </c>
      <c r="B5" s="2">
        <v>5.0</v>
      </c>
      <c r="E5" s="2" t="s">
        <v>57</v>
      </c>
      <c r="F5" s="5" t="str">
        <f>UPPER(A1)</f>
        <v>AZYW</v>
      </c>
      <c r="G5" s="2" t="s">
        <v>58</v>
      </c>
    </row>
    <row r="6">
      <c r="A6" s="2" t="s">
        <v>59</v>
      </c>
      <c r="B6" s="2">
        <v>6.0</v>
      </c>
      <c r="E6" s="2" t="s">
        <v>60</v>
      </c>
      <c r="F6" s="5" t="str">
        <f>LOWER(A1)</f>
        <v>azyw</v>
      </c>
      <c r="G6" s="2" t="s">
        <v>61</v>
      </c>
    </row>
    <row r="7">
      <c r="A7" s="2" t="s">
        <v>62</v>
      </c>
      <c r="B7" s="2">
        <v>7.0</v>
      </c>
      <c r="E7" s="2" t="s">
        <v>63</v>
      </c>
      <c r="F7" s="5" t="str">
        <f>TRIM(A2)</f>
        <v>b a d</v>
      </c>
      <c r="G7" s="2" t="s">
        <v>64</v>
      </c>
    </row>
    <row r="8">
      <c r="A8" s="2" t="s">
        <v>65</v>
      </c>
      <c r="B8" s="2">
        <v>8.0</v>
      </c>
      <c r="E8" s="2" t="s">
        <v>66</v>
      </c>
      <c r="F8" s="5">
        <f>LEN(A1)</f>
        <v>4</v>
      </c>
      <c r="G8" s="2" t="s">
        <v>67</v>
      </c>
    </row>
    <row r="9">
      <c r="A9" s="2" t="s">
        <v>68</v>
      </c>
      <c r="B9" s="2">
        <v>9.0</v>
      </c>
      <c r="E9" s="2" t="s">
        <v>69</v>
      </c>
      <c r="F9" s="5">
        <f>FIND("z", A1)</f>
        <v>2</v>
      </c>
      <c r="G9" s="2" t="s">
        <v>70</v>
      </c>
    </row>
    <row r="10">
      <c r="A10" s="2" t="s">
        <v>71</v>
      </c>
      <c r="B10" s="2">
        <v>10.0</v>
      </c>
      <c r="E10" s="4" t="s">
        <v>72</v>
      </c>
      <c r="F10" s="2" t="str">
        <f>SUBSTITUTE(A1, "z", "N")</f>
        <v>aNyw</v>
      </c>
      <c r="G10" s="2" t="s">
        <v>73</v>
      </c>
    </row>
    <row r="11">
      <c r="A11" s="3" t="s">
        <v>30</v>
      </c>
      <c r="B11" s="3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</cols>
  <sheetData>
    <row r="1">
      <c r="A1" s="6">
        <v>45303.0</v>
      </c>
      <c r="B1" s="2">
        <v>1.0</v>
      </c>
      <c r="E1" s="3" t="s">
        <v>1</v>
      </c>
      <c r="F1" s="3" t="s">
        <v>2</v>
      </c>
      <c r="G1" s="3" t="s">
        <v>3</v>
      </c>
    </row>
    <row r="2">
      <c r="A2" s="6">
        <v>33219.0</v>
      </c>
      <c r="B2" s="2">
        <v>2.0</v>
      </c>
      <c r="E2" s="2" t="s">
        <v>74</v>
      </c>
      <c r="F2" s="5">
        <f>DAY(A1)</f>
        <v>12</v>
      </c>
      <c r="G2" s="2" t="s">
        <v>75</v>
      </c>
    </row>
    <row r="3">
      <c r="A3" s="7">
        <v>19822.0</v>
      </c>
      <c r="B3" s="2">
        <v>3.0</v>
      </c>
      <c r="E3" s="2" t="s">
        <v>76</v>
      </c>
      <c r="F3" s="5">
        <f>MONTH(A1)</f>
        <v>1</v>
      </c>
      <c r="G3" s="2" t="s">
        <v>77</v>
      </c>
    </row>
    <row r="4">
      <c r="A4" s="6">
        <v>45303.0</v>
      </c>
      <c r="B4" s="2">
        <v>4.0</v>
      </c>
      <c r="E4" s="2" t="s">
        <v>78</v>
      </c>
      <c r="F4" s="5">
        <f>YEAR(A1)</f>
        <v>2024</v>
      </c>
      <c r="G4" s="2" t="s">
        <v>79</v>
      </c>
    </row>
    <row r="5">
      <c r="A5" s="6">
        <v>33236.0</v>
      </c>
      <c r="B5" s="2">
        <v>5.0</v>
      </c>
      <c r="E5" s="2" t="s">
        <v>80</v>
      </c>
      <c r="F5" s="5">
        <f>DAYS(TODAY(), A1)</f>
        <v>156</v>
      </c>
      <c r="G5" s="2" t="s">
        <v>81</v>
      </c>
    </row>
    <row r="6">
      <c r="A6" s="7">
        <v>19913.0</v>
      </c>
      <c r="B6" s="2">
        <v>6.0</v>
      </c>
      <c r="E6" s="2" t="s">
        <v>82</v>
      </c>
      <c r="F6" s="8">
        <f>TODAY()</f>
        <v>45459</v>
      </c>
      <c r="G6" s="2" t="s">
        <v>83</v>
      </c>
    </row>
    <row r="7">
      <c r="A7" s="6">
        <v>45292.0</v>
      </c>
      <c r="B7" s="2">
        <v>7.0</v>
      </c>
      <c r="E7" s="2" t="s">
        <v>84</v>
      </c>
      <c r="F7" s="5">
        <f>WEEKDAY(A1, 1)</f>
        <v>6</v>
      </c>
      <c r="G7" s="2" t="s">
        <v>85</v>
      </c>
    </row>
    <row r="8">
      <c r="A8" s="6">
        <v>33219.0</v>
      </c>
      <c r="B8" s="2">
        <v>8.0</v>
      </c>
    </row>
    <row r="9">
      <c r="A9" s="7">
        <v>19674.0</v>
      </c>
      <c r="B9" s="2">
        <v>9.0</v>
      </c>
    </row>
    <row r="10">
      <c r="A10" s="6">
        <v>45303.0</v>
      </c>
      <c r="B10" s="2">
        <v>10.0</v>
      </c>
    </row>
    <row r="11">
      <c r="A11" s="3" t="s">
        <v>30</v>
      </c>
      <c r="B11" s="3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6.63"/>
  </cols>
  <sheetData>
    <row r="1">
      <c r="A1" s="2">
        <v>5.0</v>
      </c>
      <c r="B1" s="2">
        <v>5.0</v>
      </c>
      <c r="C1" s="2">
        <v>9.0</v>
      </c>
      <c r="D1" s="2">
        <v>3.0</v>
      </c>
      <c r="E1" s="2">
        <v>1.0</v>
      </c>
      <c r="G1" s="3" t="s">
        <v>1</v>
      </c>
      <c r="H1" s="3" t="s">
        <v>2</v>
      </c>
      <c r="I1" s="3" t="s">
        <v>3</v>
      </c>
    </row>
    <row r="2">
      <c r="A2" s="2">
        <v>10.0</v>
      </c>
      <c r="B2" s="2">
        <v>2.0</v>
      </c>
      <c r="C2" s="2">
        <v>0.0</v>
      </c>
      <c r="D2" s="2">
        <v>-5.0</v>
      </c>
      <c r="E2" s="2">
        <v>2.0</v>
      </c>
      <c r="G2" s="2" t="s">
        <v>86</v>
      </c>
      <c r="H2" s="9">
        <f>VLOOKUP(A1, B1:D10, 2, FALSE)</f>
        <v>9</v>
      </c>
      <c r="I2" s="2" t="s">
        <v>87</v>
      </c>
    </row>
    <row r="3">
      <c r="A3" s="2">
        <v>15.0</v>
      </c>
      <c r="B3" s="2">
        <v>5.0</v>
      </c>
      <c r="C3" s="2">
        <v>-5.0</v>
      </c>
      <c r="D3" s="2">
        <v>-15.0</v>
      </c>
      <c r="E3" s="2">
        <v>3.0</v>
      </c>
      <c r="G3" s="2" t="s">
        <v>88</v>
      </c>
      <c r="H3" s="5">
        <f>HLOOKUP(A1, B1:D10, 2, FALSE)</f>
        <v>2</v>
      </c>
      <c r="I3" s="2" t="s">
        <v>89</v>
      </c>
    </row>
    <row r="4">
      <c r="A4" s="2">
        <v>20.0</v>
      </c>
      <c r="B4" s="2">
        <v>3.0</v>
      </c>
      <c r="C4" s="2">
        <v>-14.0</v>
      </c>
      <c r="D4" s="2">
        <v>-31.0</v>
      </c>
      <c r="E4" s="2">
        <v>4.0</v>
      </c>
    </row>
    <row r="5">
      <c r="A5" s="2">
        <v>25.0</v>
      </c>
      <c r="B5" s="2">
        <v>3.0</v>
      </c>
      <c r="C5" s="2">
        <v>-19.0</v>
      </c>
      <c r="D5" s="2">
        <v>-41.0</v>
      </c>
      <c r="E5" s="2">
        <v>5.0</v>
      </c>
    </row>
    <row r="6">
      <c r="A6" s="2">
        <v>30.0</v>
      </c>
      <c r="B6" s="2">
        <v>2.0</v>
      </c>
      <c r="C6" s="2">
        <v>-26.0</v>
      </c>
      <c r="D6" s="2">
        <v>-54.0</v>
      </c>
      <c r="E6" s="2">
        <v>6.0</v>
      </c>
    </row>
    <row r="7">
      <c r="A7" s="2">
        <v>35.0</v>
      </c>
      <c r="B7" s="2">
        <v>10.0</v>
      </c>
      <c r="C7" s="2">
        <v>-15.0</v>
      </c>
      <c r="D7" s="2">
        <v>-40.0</v>
      </c>
      <c r="E7" s="2">
        <v>7.0</v>
      </c>
    </row>
    <row r="8">
      <c r="A8" s="2">
        <v>40.0</v>
      </c>
      <c r="B8" s="2">
        <v>15.0</v>
      </c>
      <c r="C8" s="2">
        <v>-10.0</v>
      </c>
      <c r="D8" s="2">
        <v>-35.0</v>
      </c>
      <c r="E8" s="2">
        <v>8.0</v>
      </c>
    </row>
    <row r="9">
      <c r="A9" s="2">
        <v>45.0</v>
      </c>
      <c r="B9" s="2">
        <v>50.0</v>
      </c>
      <c r="C9" s="2">
        <v>55.0</v>
      </c>
      <c r="D9" s="2">
        <v>60.0</v>
      </c>
      <c r="E9" s="2">
        <v>9.0</v>
      </c>
    </row>
    <row r="10">
      <c r="A10" s="2">
        <v>50.0</v>
      </c>
      <c r="B10" s="2">
        <v>8.0</v>
      </c>
      <c r="C10" s="2">
        <v>-34.0</v>
      </c>
      <c r="D10" s="2">
        <v>-76.0</v>
      </c>
      <c r="E10" s="2">
        <v>10.0</v>
      </c>
    </row>
    <row r="11">
      <c r="A11" s="3" t="s">
        <v>30</v>
      </c>
      <c r="B11" s="3" t="s">
        <v>90</v>
      </c>
      <c r="C11" s="3" t="s">
        <v>91</v>
      </c>
      <c r="D11" s="3" t="s">
        <v>92</v>
      </c>
      <c r="E11" s="3" t="s">
        <v>31</v>
      </c>
    </row>
    <row r="15">
      <c r="A15" s="2" t="s">
        <v>31</v>
      </c>
      <c r="B15" s="2" t="s">
        <v>93</v>
      </c>
      <c r="C15" s="2" t="s">
        <v>94</v>
      </c>
      <c r="D15" s="2" t="s">
        <v>95</v>
      </c>
    </row>
    <row r="16">
      <c r="A16" s="2">
        <v>1.0</v>
      </c>
      <c r="B16" s="2">
        <v>111.0</v>
      </c>
      <c r="C16" s="2" t="s">
        <v>96</v>
      </c>
      <c r="D16" s="2" t="s">
        <v>97</v>
      </c>
      <c r="E16" s="2" t="s">
        <v>98</v>
      </c>
      <c r="G16" s="2" t="s">
        <v>99</v>
      </c>
      <c r="H16" s="2" t="s">
        <v>100</v>
      </c>
    </row>
    <row r="17">
      <c r="A17" s="2">
        <v>2.0</v>
      </c>
      <c r="B17" s="2">
        <v>222.0</v>
      </c>
      <c r="C17" s="2" t="s">
        <v>101</v>
      </c>
      <c r="D17" s="2" t="s">
        <v>102</v>
      </c>
      <c r="E17" s="2">
        <v>333.0</v>
      </c>
      <c r="G17" s="5" t="str">
        <f>VLOOKUP(E17, B16:C18, 2)</f>
        <v>Manolo</v>
      </c>
      <c r="H17" s="5" t="str">
        <f>VLOOKUP(E17, B16:D18, 3)</f>
        <v>Garrido</v>
      </c>
    </row>
    <row r="18">
      <c r="A18" s="2">
        <v>3.0</v>
      </c>
      <c r="B18" s="2">
        <v>333.0</v>
      </c>
      <c r="C18" s="2" t="s">
        <v>103</v>
      </c>
      <c r="D18" s="2" t="s">
        <v>104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13"/>
    <col customWidth="1" min="7" max="7" width="45.13"/>
  </cols>
  <sheetData>
    <row r="1">
      <c r="A1" s="2">
        <v>5.0</v>
      </c>
      <c r="B1" s="2">
        <v>5.0</v>
      </c>
      <c r="C1" s="2">
        <v>9.0</v>
      </c>
      <c r="D1" s="2">
        <v>3.0</v>
      </c>
      <c r="E1" s="2">
        <v>1.0</v>
      </c>
      <c r="G1" s="3" t="s">
        <v>1</v>
      </c>
      <c r="H1" s="3" t="s">
        <v>2</v>
      </c>
      <c r="I1" s="3" t="s">
        <v>3</v>
      </c>
    </row>
    <row r="2">
      <c r="A2" s="2">
        <v>10.0</v>
      </c>
      <c r="B2" s="2">
        <v>2.0</v>
      </c>
      <c r="C2" s="2">
        <v>0.0</v>
      </c>
      <c r="D2" s="2">
        <v>-5.0</v>
      </c>
      <c r="E2" s="2">
        <v>2.0</v>
      </c>
      <c r="G2" s="2" t="s">
        <v>105</v>
      </c>
      <c r="H2" s="5">
        <f>IF(AND(A1 &gt; 0, A1 &lt; 10), SUM(B1:B10), "Out of range")</f>
        <v>103</v>
      </c>
      <c r="I2" s="2" t="s">
        <v>106</v>
      </c>
    </row>
    <row r="3">
      <c r="A3" s="2">
        <v>15.0</v>
      </c>
      <c r="B3" s="2">
        <v>5.0</v>
      </c>
      <c r="C3" s="2">
        <v>-5.0</v>
      </c>
      <c r="D3" s="2">
        <v>-15.0</v>
      </c>
      <c r="E3" s="2">
        <v>3.0</v>
      </c>
      <c r="G3" s="2" t="s">
        <v>107</v>
      </c>
      <c r="H3" s="5">
        <f>IFERROR(VLOOKUP(A1, B1:D10, 2, FALSE), "Not Found")</f>
        <v>9</v>
      </c>
      <c r="I3" s="2" t="s">
        <v>108</v>
      </c>
    </row>
    <row r="4">
      <c r="A4" s="2">
        <v>20.0</v>
      </c>
      <c r="B4" s="2">
        <v>3.0</v>
      </c>
      <c r="C4" s="2">
        <v>-14.0</v>
      </c>
      <c r="D4" s="2">
        <v>-31.0</v>
      </c>
      <c r="E4" s="2">
        <v>4.0</v>
      </c>
    </row>
    <row r="5">
      <c r="A5" s="2">
        <v>25.0</v>
      </c>
      <c r="B5" s="2">
        <v>3.0</v>
      </c>
      <c r="C5" s="2">
        <v>-19.0</v>
      </c>
      <c r="D5" s="2">
        <v>-41.0</v>
      </c>
      <c r="E5" s="2">
        <v>5.0</v>
      </c>
    </row>
    <row r="6">
      <c r="A6" s="2">
        <v>30.0</v>
      </c>
      <c r="B6" s="2">
        <v>2.0</v>
      </c>
      <c r="C6" s="2">
        <v>-26.0</v>
      </c>
      <c r="D6" s="2">
        <v>-54.0</v>
      </c>
      <c r="E6" s="2">
        <v>6.0</v>
      </c>
    </row>
    <row r="7">
      <c r="A7" s="2">
        <v>35.0</v>
      </c>
      <c r="B7" s="2">
        <v>10.0</v>
      </c>
      <c r="C7" s="2">
        <v>-15.0</v>
      </c>
      <c r="D7" s="2">
        <v>-40.0</v>
      </c>
      <c r="E7" s="2">
        <v>7.0</v>
      </c>
    </row>
    <row r="8">
      <c r="A8" s="2">
        <v>40.0</v>
      </c>
      <c r="B8" s="2">
        <v>15.0</v>
      </c>
      <c r="C8" s="2">
        <v>-10.0</v>
      </c>
      <c r="D8" s="2">
        <v>-35.0</v>
      </c>
      <c r="E8" s="2">
        <v>8.0</v>
      </c>
    </row>
    <row r="9">
      <c r="A9" s="2">
        <v>45.0</v>
      </c>
      <c r="B9" s="2">
        <v>50.0</v>
      </c>
      <c r="C9" s="2">
        <v>55.0</v>
      </c>
      <c r="D9" s="2">
        <v>60.0</v>
      </c>
      <c r="E9" s="2">
        <v>9.0</v>
      </c>
    </row>
    <row r="10">
      <c r="A10" s="2">
        <v>50.0</v>
      </c>
      <c r="B10" s="2">
        <v>8.0</v>
      </c>
      <c r="C10" s="2">
        <v>-34.0</v>
      </c>
      <c r="D10" s="2">
        <v>-76.0</v>
      </c>
      <c r="E10" s="2">
        <v>10.0</v>
      </c>
    </row>
    <row r="11">
      <c r="A11" s="3" t="s">
        <v>30</v>
      </c>
      <c r="B11" s="3" t="s">
        <v>90</v>
      </c>
      <c r="C11" s="3" t="s">
        <v>91</v>
      </c>
      <c r="D11" s="3" t="s">
        <v>92</v>
      </c>
      <c r="E11" s="3" t="s">
        <v>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</cols>
  <sheetData>
    <row r="1">
      <c r="A1" s="10" t="s">
        <v>31</v>
      </c>
      <c r="B1" s="10" t="s">
        <v>109</v>
      </c>
      <c r="C1" s="10" t="s">
        <v>110</v>
      </c>
      <c r="D1" s="10" t="s">
        <v>111</v>
      </c>
      <c r="E1" s="11" t="s">
        <v>112</v>
      </c>
      <c r="F1" s="11" t="s">
        <v>113</v>
      </c>
      <c r="G1" s="11" t="s">
        <v>114</v>
      </c>
    </row>
    <row r="2">
      <c r="A2" s="12">
        <v>1.0</v>
      </c>
      <c r="B2" s="13" t="s">
        <v>96</v>
      </c>
      <c r="C2" s="13" t="s">
        <v>115</v>
      </c>
      <c r="D2" s="12">
        <v>18.0</v>
      </c>
      <c r="E2" s="14" t="s">
        <v>116</v>
      </c>
      <c r="F2" s="14" t="s">
        <v>117</v>
      </c>
      <c r="G2" s="15">
        <v>35043.0</v>
      </c>
    </row>
    <row r="3">
      <c r="A3" s="12">
        <v>2.0</v>
      </c>
      <c r="B3" s="13" t="s">
        <v>118</v>
      </c>
      <c r="C3" s="13" t="s">
        <v>119</v>
      </c>
      <c r="D3" s="12">
        <v>25.0</v>
      </c>
      <c r="E3" s="14" t="s">
        <v>120</v>
      </c>
      <c r="F3" s="14" t="s">
        <v>121</v>
      </c>
      <c r="G3" s="16">
        <v>40242.0</v>
      </c>
    </row>
    <row r="4">
      <c r="A4" s="12">
        <v>3.0</v>
      </c>
      <c r="B4" s="13" t="s">
        <v>122</v>
      </c>
      <c r="C4" s="13" t="s">
        <v>123</v>
      </c>
      <c r="D4" s="12">
        <v>33.0</v>
      </c>
      <c r="E4" s="14" t="s">
        <v>120</v>
      </c>
      <c r="F4" s="14" t="s">
        <v>121</v>
      </c>
      <c r="G4" s="15">
        <v>35046.0</v>
      </c>
    </row>
    <row r="5">
      <c r="A5" s="12">
        <v>4.0</v>
      </c>
      <c r="B5" s="13" t="s">
        <v>124</v>
      </c>
      <c r="C5" s="13" t="s">
        <v>123</v>
      </c>
      <c r="D5" s="12">
        <v>45.0</v>
      </c>
      <c r="E5" s="14" t="s">
        <v>125</v>
      </c>
      <c r="F5" s="14" t="s">
        <v>121</v>
      </c>
      <c r="G5" s="16">
        <v>38388.0</v>
      </c>
    </row>
    <row r="6">
      <c r="A6" s="12">
        <v>5.0</v>
      </c>
      <c r="B6" s="13" t="s">
        <v>126</v>
      </c>
      <c r="C6" s="13" t="s">
        <v>127</v>
      </c>
      <c r="D6" s="12">
        <v>54.0</v>
      </c>
      <c r="E6" s="14" t="s">
        <v>128</v>
      </c>
      <c r="F6" s="14" t="s">
        <v>117</v>
      </c>
      <c r="G6" s="15">
        <v>35922.0</v>
      </c>
    </row>
    <row r="7">
      <c r="A7" s="12">
        <v>6.0</v>
      </c>
      <c r="B7" s="13" t="s">
        <v>129</v>
      </c>
      <c r="C7" s="13" t="s">
        <v>130</v>
      </c>
      <c r="D7" s="12">
        <v>44.0</v>
      </c>
      <c r="E7" s="14" t="s">
        <v>116</v>
      </c>
      <c r="F7" s="14" t="s">
        <v>121</v>
      </c>
      <c r="G7" s="16">
        <v>40882.0</v>
      </c>
    </row>
    <row r="8">
      <c r="A8" s="12">
        <v>7.0</v>
      </c>
      <c r="B8" s="13" t="s">
        <v>131</v>
      </c>
      <c r="C8" s="13" t="s">
        <v>132</v>
      </c>
      <c r="D8" s="12">
        <v>35.0</v>
      </c>
      <c r="E8" s="14" t="s">
        <v>133</v>
      </c>
      <c r="F8" s="14" t="s">
        <v>121</v>
      </c>
      <c r="G8" s="15">
        <v>32950.0</v>
      </c>
    </row>
    <row r="9">
      <c r="A9" s="12">
        <v>8.0</v>
      </c>
      <c r="B9" s="13" t="s">
        <v>118</v>
      </c>
      <c r="C9" s="13" t="s">
        <v>119</v>
      </c>
      <c r="D9" s="12">
        <v>58.0</v>
      </c>
      <c r="E9" s="14" t="s">
        <v>134</v>
      </c>
      <c r="F9" s="14" t="s">
        <v>121</v>
      </c>
      <c r="G9" s="16">
        <v>41399.0</v>
      </c>
    </row>
    <row r="10">
      <c r="A10" s="12">
        <v>9.0</v>
      </c>
      <c r="B10" s="13" t="s">
        <v>135</v>
      </c>
      <c r="C10" s="13" t="s">
        <v>136</v>
      </c>
      <c r="D10" s="12">
        <v>20.0</v>
      </c>
      <c r="E10" s="14" t="s">
        <v>133</v>
      </c>
      <c r="F10" s="14" t="s">
        <v>117</v>
      </c>
      <c r="G10" s="15">
        <v>35053.0</v>
      </c>
    </row>
    <row r="11">
      <c r="A11" s="12">
        <v>10.0</v>
      </c>
      <c r="B11" s="13" t="s">
        <v>137</v>
      </c>
      <c r="C11" s="13" t="s">
        <v>115</v>
      </c>
      <c r="D11" s="12">
        <v>19.0</v>
      </c>
      <c r="E11" s="17" t="s">
        <v>138</v>
      </c>
      <c r="F11" s="14" t="s">
        <v>117</v>
      </c>
      <c r="G11" s="16">
        <v>41675.0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</cols>
  <sheetData>
    <row r="1">
      <c r="A1" s="10" t="s">
        <v>31</v>
      </c>
      <c r="B1" s="10" t="s">
        <v>109</v>
      </c>
      <c r="C1" s="10" t="s">
        <v>110</v>
      </c>
      <c r="D1" s="10" t="s">
        <v>111</v>
      </c>
      <c r="E1" s="11" t="s">
        <v>112</v>
      </c>
      <c r="F1" s="11" t="s">
        <v>113</v>
      </c>
      <c r="G1" s="11" t="s">
        <v>114</v>
      </c>
    </row>
    <row r="2">
      <c r="A2" s="12">
        <v>1.0</v>
      </c>
      <c r="B2" s="13" t="s">
        <v>96</v>
      </c>
      <c r="C2" s="13" t="s">
        <v>115</v>
      </c>
      <c r="D2" s="12">
        <v>18.0</v>
      </c>
      <c r="E2" s="14" t="s">
        <v>116</v>
      </c>
      <c r="F2" s="14" t="s">
        <v>117</v>
      </c>
      <c r="G2" s="15">
        <v>35043.0</v>
      </c>
    </row>
    <row r="3">
      <c r="A3" s="12">
        <v>2.0</v>
      </c>
      <c r="B3" s="13" t="s">
        <v>118</v>
      </c>
      <c r="C3" s="13" t="s">
        <v>119</v>
      </c>
      <c r="D3" s="12">
        <v>25.0</v>
      </c>
      <c r="E3" s="14" t="s">
        <v>120</v>
      </c>
      <c r="F3" s="14" t="s">
        <v>121</v>
      </c>
      <c r="G3" s="16">
        <v>40242.0</v>
      </c>
    </row>
    <row r="4">
      <c r="A4" s="12">
        <v>3.0</v>
      </c>
      <c r="B4" s="13" t="s">
        <v>122</v>
      </c>
      <c r="C4" s="13" t="s">
        <v>123</v>
      </c>
      <c r="D4" s="12">
        <v>33.0</v>
      </c>
      <c r="E4" s="14" t="s">
        <v>120</v>
      </c>
      <c r="F4" s="14" t="s">
        <v>121</v>
      </c>
      <c r="G4" s="15">
        <v>35046.0</v>
      </c>
    </row>
    <row r="5">
      <c r="A5" s="12">
        <v>4.0</v>
      </c>
      <c r="B5" s="13" t="s">
        <v>124</v>
      </c>
      <c r="C5" s="13" t="s">
        <v>123</v>
      </c>
      <c r="D5" s="12">
        <v>45.0</v>
      </c>
      <c r="E5" s="14" t="s">
        <v>125</v>
      </c>
      <c r="F5" s="14" t="s">
        <v>121</v>
      </c>
      <c r="G5" s="16">
        <v>38388.0</v>
      </c>
    </row>
    <row r="6">
      <c r="A6" s="12">
        <v>5.0</v>
      </c>
      <c r="B6" s="13" t="s">
        <v>126</v>
      </c>
      <c r="C6" s="13" t="s">
        <v>127</v>
      </c>
      <c r="D6" s="12">
        <v>54.0</v>
      </c>
      <c r="E6" s="14" t="s">
        <v>128</v>
      </c>
      <c r="F6" s="14" t="s">
        <v>117</v>
      </c>
      <c r="G6" s="15">
        <v>35922.0</v>
      </c>
    </row>
    <row r="7">
      <c r="A7" s="12">
        <v>6.0</v>
      </c>
      <c r="B7" s="13" t="s">
        <v>129</v>
      </c>
      <c r="C7" s="13" t="s">
        <v>130</v>
      </c>
      <c r="D7" s="12">
        <v>44.0</v>
      </c>
      <c r="E7" s="14" t="s">
        <v>116</v>
      </c>
      <c r="F7" s="14" t="s">
        <v>121</v>
      </c>
      <c r="G7" s="16">
        <v>40882.0</v>
      </c>
    </row>
    <row r="8">
      <c r="A8" s="12">
        <v>7.0</v>
      </c>
      <c r="B8" s="13" t="s">
        <v>131</v>
      </c>
      <c r="C8" s="13" t="s">
        <v>132</v>
      </c>
      <c r="D8" s="12">
        <v>35.0</v>
      </c>
      <c r="E8" s="14" t="s">
        <v>133</v>
      </c>
      <c r="F8" s="14" t="s">
        <v>121</v>
      </c>
      <c r="G8" s="15">
        <v>32950.0</v>
      </c>
    </row>
    <row r="9">
      <c r="A9" s="12">
        <v>8.0</v>
      </c>
      <c r="B9" s="13" t="s">
        <v>118</v>
      </c>
      <c r="C9" s="13" t="s">
        <v>119</v>
      </c>
      <c r="D9" s="12">
        <v>58.0</v>
      </c>
      <c r="E9" s="14" t="s">
        <v>134</v>
      </c>
      <c r="F9" s="14" t="s">
        <v>121</v>
      </c>
      <c r="G9" s="16">
        <v>41399.0</v>
      </c>
    </row>
    <row r="10">
      <c r="A10" s="12">
        <v>9.0</v>
      </c>
      <c r="B10" s="13" t="s">
        <v>135</v>
      </c>
      <c r="C10" s="13" t="s">
        <v>136</v>
      </c>
      <c r="D10" s="12">
        <v>20.0</v>
      </c>
      <c r="E10" s="14" t="s">
        <v>133</v>
      </c>
      <c r="F10" s="14" t="s">
        <v>117</v>
      </c>
      <c r="G10" s="15">
        <v>35053.0</v>
      </c>
    </row>
    <row r="11">
      <c r="A11" s="12">
        <v>10.0</v>
      </c>
      <c r="B11" s="13" t="s">
        <v>137</v>
      </c>
      <c r="C11" s="13" t="s">
        <v>115</v>
      </c>
      <c r="D11" s="12">
        <v>19.0</v>
      </c>
      <c r="E11" s="17" t="s">
        <v>138</v>
      </c>
      <c r="F11" s="14" t="s">
        <v>117</v>
      </c>
      <c r="G11" s="16">
        <v>41675.0</v>
      </c>
    </row>
  </sheetData>
  <drawing r:id="rId1"/>
</worksheet>
</file>